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4" sheetId="2" r:id="rId4"/>
    <sheet state="visible" name="Copy of Sheet4" sheetId="3" r:id="rId5"/>
    <sheet state="visible" name="Copy of Copy of Sheet4" sheetId="4" r:id="rId6"/>
    <sheet state="visible" name="Copy of Sheet1" sheetId="5" r:id="rId7"/>
    <sheet state="visible" name="Copy of Copy of Sheet1" sheetId="6" r:id="rId8"/>
  </sheets>
  <definedNames/>
  <calcPr/>
</workbook>
</file>

<file path=xl/sharedStrings.xml><?xml version="1.0" encoding="utf-8"?>
<sst xmlns="http://schemas.openxmlformats.org/spreadsheetml/2006/main" count="1195" uniqueCount="34">
  <si>
    <t>Date</t>
  </si>
  <si>
    <t>Site</t>
  </si>
  <si>
    <t>Manchester</t>
  </si>
  <si>
    <t>Oyster Bay</t>
  </si>
  <si>
    <t>Fidalgo</t>
  </si>
  <si>
    <t>Temp</t>
  </si>
  <si>
    <t>N</t>
  </si>
  <si>
    <t>1-4</t>
  </si>
  <si>
    <t>13-16</t>
  </si>
  <si>
    <t>5-8</t>
  </si>
  <si>
    <t>9-12</t>
  </si>
  <si>
    <t>1-4/9-12</t>
  </si>
  <si>
    <t>Brooders</t>
  </si>
  <si>
    <t>2,5</t>
  </si>
  <si>
    <t>Gaping</t>
  </si>
  <si>
    <t>72,84</t>
  </si>
  <si>
    <t>Dead</t>
  </si>
  <si>
    <t>10,16</t>
  </si>
  <si>
    <t>Closed</t>
  </si>
  <si>
    <t>1,1</t>
  </si>
  <si>
    <t>Total</t>
  </si>
  <si>
    <t>H</t>
  </si>
  <si>
    <t>S</t>
  </si>
  <si>
    <t>Summary</t>
  </si>
  <si>
    <t>Total Brooders</t>
  </si>
  <si>
    <t>1st brood</t>
  </si>
  <si>
    <t>Largest # Brooders</t>
  </si>
  <si>
    <t>Nearest Full Moon</t>
  </si>
  <si>
    <t>*1N trays were sampled twice in one sample date</t>
  </si>
  <si>
    <t>Percent Brood</t>
  </si>
  <si>
    <t>Pop</t>
  </si>
  <si>
    <t>Percent</t>
  </si>
  <si>
    <t>Tide</t>
  </si>
  <si>
    <t>% Brooding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</si>
</sst>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4" xfId="0" applyAlignment="1" applyFont="1" applyNumberFormat="1">
      <alignment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10" xfId="0" applyAlignment="1" applyFont="1" applyNumberFormat="1">
      <alignment/>
    </xf>
    <xf borderId="0" fillId="0" fontId="1" numFmtId="10" xfId="0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 Brooders Manchester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Sheet1'!$B$3:$F$3</c:f>
            </c:numRef>
          </c:val>
          <c:smooth val="0"/>
        </c:ser>
        <c:axId val="1180269188"/>
        <c:axId val="898496908"/>
      </c:lineChart>
      <c:catAx>
        <c:axId val="11802691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Brooders from May to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898496908"/>
      </c:catAx>
      <c:valAx>
        <c:axId val="898496908"/>
        <c:scaling>
          <c:orientation val="minMax"/>
          <c:max val="16.0"/>
          <c:min val="7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180269188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Sheet1'!$B$5:$F$5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Sheet1'!$B$12:$F$12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Sheet1'!$B$19:$F$19</c:f>
            </c:numRef>
          </c:val>
        </c:ser>
        <c:axId val="1556389326"/>
        <c:axId val="1255610719"/>
      </c:barChart>
      <c:catAx>
        <c:axId val="1556389326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255610719"/>
      </c:catAx>
      <c:valAx>
        <c:axId val="1255610719"/>
        <c:scaling>
          <c:orientation val="minMax"/>
          <c:max val="6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Brooders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556389326"/>
        <c:crosses val="max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 Mortality Manchester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Copy of Sheet1'!$B$3:$F$3</c:f>
            </c:numRef>
          </c:val>
          <c:smooth val="0"/>
        </c:ser>
        <c:axId val="743139731"/>
        <c:axId val="286299672"/>
      </c:lineChart>
      <c:catAx>
        <c:axId val="7431397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Mortalities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286299672"/>
      </c:catAx>
      <c:valAx>
        <c:axId val="286299672"/>
        <c:scaling>
          <c:orientation val="minMax"/>
          <c:max val="17.0"/>
          <c:min val="6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743139731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Copy of Sheet1'!$B$7:$F$7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Copy of Sheet1'!$B$14:$F$14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Copy of Sheet1'!$B$21:$F$21</c:f>
            </c:numRef>
          </c:val>
        </c:ser>
        <c:axId val="418517326"/>
        <c:axId val="554630645"/>
      </c:barChart>
      <c:catAx>
        <c:axId val="418517326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554630645"/>
      </c:catAx>
      <c:valAx>
        <c:axId val="554630645"/>
        <c:scaling>
          <c:orientation val="minMax"/>
          <c:max val="100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Mortalities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18517326"/>
        <c:crosses val="max"/>
      </c:valAx>
    </c:plotArea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Mortalities Oyster Bay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Copy of Sheet1'!$B$27:$F$27</c:f>
            </c:numRef>
          </c:val>
          <c:smooth val="0"/>
        </c:ser>
        <c:axId val="508845687"/>
        <c:axId val="1760958276"/>
      </c:lineChart>
      <c:catAx>
        <c:axId val="508845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Mortalities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760958276"/>
      </c:catAx>
      <c:valAx>
        <c:axId val="1760958276"/>
        <c:scaling>
          <c:orientation val="minMax"/>
          <c:max val="17.0"/>
          <c:min val="6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08845687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Copy of Sheet1'!$B$31:$F$31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Copy of Sheet1'!$B$38:$F$38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Copy of Sheet1'!$B$45:$F$45</c:f>
            </c:numRef>
          </c:val>
        </c:ser>
        <c:axId val="1974385807"/>
        <c:axId val="1701007727"/>
      </c:barChart>
      <c:catAx>
        <c:axId val="1974385807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701007727"/>
      </c:catAx>
      <c:valAx>
        <c:axId val="1701007727"/>
        <c:scaling>
          <c:orientation val="minMax"/>
          <c:max val="100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Mortalities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974385807"/>
        <c:crosses val="max"/>
      </c:valAx>
    </c:plotArea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Mortalities Fidalgo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Copy of Sheet1'!$B$51:$F$51</c:f>
            </c:numRef>
          </c:val>
          <c:smooth val="0"/>
        </c:ser>
        <c:axId val="1535256687"/>
        <c:axId val="499958265"/>
      </c:lineChart>
      <c:catAx>
        <c:axId val="1535256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Mortalities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499958265"/>
      </c:catAx>
      <c:valAx>
        <c:axId val="499958265"/>
        <c:scaling>
          <c:orientation val="minMax"/>
          <c:max val="17.0"/>
          <c:min val="6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535256687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Copy of Sheet1'!$B$55:$F$55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Copy of Sheet1'!$B$62:$F$62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Copy of Sheet1'!$B$69:$F$69</c:f>
            </c:numRef>
          </c:val>
        </c:ser>
        <c:axId val="850222918"/>
        <c:axId val="1841284422"/>
      </c:barChart>
      <c:catAx>
        <c:axId val="850222918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841284422"/>
      </c:catAx>
      <c:valAx>
        <c:axId val="1841284422"/>
        <c:scaling>
          <c:orientation val="minMax"/>
          <c:max val="100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Mortalities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850222918"/>
        <c:crosses val="max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Brooders Oyster Bay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Sheet1'!$B$27:$F$27</c:f>
            </c:numRef>
          </c:val>
          <c:smooth val="0"/>
        </c:ser>
        <c:axId val="553075130"/>
        <c:axId val="759048033"/>
      </c:lineChart>
      <c:catAx>
        <c:axId val="5530751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Brooders from May to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759048033"/>
      </c:catAx>
      <c:valAx>
        <c:axId val="759048033"/>
        <c:scaling>
          <c:orientation val="minMax"/>
          <c:max val="16.0"/>
          <c:min val="7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53075130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Sheet1'!$B$29:$F$29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Sheet1'!$B$36:$F$36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Sheet1'!$B$43:$F$43</c:f>
            </c:numRef>
          </c:val>
        </c:ser>
        <c:axId val="917719840"/>
        <c:axId val="1908706437"/>
      </c:barChart>
      <c:catAx>
        <c:axId val="917719840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908706437"/>
      </c:catAx>
      <c:valAx>
        <c:axId val="1908706437"/>
        <c:scaling>
          <c:orientation val="minMax"/>
          <c:max val="6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Brooders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917719840"/>
        <c:crosses val="max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Brooders Fidalgo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Sheet1'!$B$51:$F$51</c:f>
            </c:numRef>
          </c:val>
          <c:smooth val="0"/>
        </c:ser>
        <c:axId val="1482886448"/>
        <c:axId val="784411652"/>
      </c:lineChart>
      <c:catAx>
        <c:axId val="148288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Brooders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784411652"/>
      </c:catAx>
      <c:valAx>
        <c:axId val="784411652"/>
        <c:scaling>
          <c:orientation val="minMax"/>
          <c:max val="16.0"/>
          <c:min val="7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482886448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Sheet1'!$B$53:$F$53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Sheet1'!$B$60:$F$60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Sheet1'!$B$67:$F$67</c:f>
            </c:numRef>
          </c:val>
        </c:ser>
        <c:axId val="1952286932"/>
        <c:axId val="484585445"/>
      </c:barChart>
      <c:catAx>
        <c:axId val="1952286932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484585445"/>
      </c:catAx>
      <c:valAx>
        <c:axId val="484585445"/>
        <c:scaling>
          <c:orientation val="minMax"/>
          <c:max val="6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Brooders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952286932"/>
        <c:crosses val="max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 Mortality Manchester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Sheet1'!$B$3:$F$3</c:f>
            </c:numRef>
          </c:val>
          <c:smooth val="0"/>
        </c:ser>
        <c:axId val="2084055302"/>
        <c:axId val="585068630"/>
      </c:lineChart>
      <c:catAx>
        <c:axId val="20840553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Mortalities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85068630"/>
      </c:catAx>
      <c:valAx>
        <c:axId val="585068630"/>
        <c:scaling>
          <c:orientation val="minMax"/>
          <c:max val="17.0"/>
          <c:min val="6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084055302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Sheet1'!$B$7:$F$7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Sheet1'!$B$14:$F$14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Sheet1'!$B$21:$F$21</c:f>
            </c:numRef>
          </c:val>
        </c:ser>
        <c:axId val="2105575339"/>
        <c:axId val="2049745151"/>
      </c:barChart>
      <c:catAx>
        <c:axId val="2105575339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2049745151"/>
      </c:catAx>
      <c:valAx>
        <c:axId val="2049745151"/>
        <c:scaling>
          <c:orientation val="minMax"/>
          <c:max val="100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Mortalities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105575339"/>
        <c:crosses val="max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Mortalities Oyster Bay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Sheet1'!$B$27:$F$27</c:f>
            </c:numRef>
          </c:val>
          <c:smooth val="0"/>
        </c:ser>
        <c:axId val="1808767193"/>
        <c:axId val="714448890"/>
      </c:lineChart>
      <c:catAx>
        <c:axId val="18087671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Mortalities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714448890"/>
      </c:catAx>
      <c:valAx>
        <c:axId val="714448890"/>
        <c:scaling>
          <c:orientation val="minMax"/>
          <c:max val="17.0"/>
          <c:min val="6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08767193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Sheet1'!$B$31:$F$31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Sheet1'!$B$38:$F$38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Sheet1'!$B$45:$F$45</c:f>
            </c:numRef>
          </c:val>
        </c:ser>
        <c:axId val="1083231942"/>
        <c:axId val="1662672495"/>
      </c:barChart>
      <c:catAx>
        <c:axId val="1083231942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662672495"/>
      </c:catAx>
      <c:valAx>
        <c:axId val="1662672495"/>
        <c:scaling>
          <c:orientation val="minMax"/>
          <c:max val="100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Mortalities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83231942"/>
        <c:crosses val="max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Mortalities Fidalgo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Sheet1'!$B$51:$F$51</c:f>
            </c:numRef>
          </c:val>
          <c:smooth val="0"/>
        </c:ser>
        <c:axId val="686558985"/>
        <c:axId val="1048086326"/>
      </c:lineChart>
      <c:catAx>
        <c:axId val="6865589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Mortalities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048086326"/>
      </c:catAx>
      <c:valAx>
        <c:axId val="1048086326"/>
        <c:scaling>
          <c:orientation val="minMax"/>
          <c:max val="17.0"/>
          <c:min val="6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686558985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Sheet1'!$B$55:$F$55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Sheet1'!$B$62:$F$62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Sheet1'!$B$69:$F$69</c:f>
            </c:numRef>
          </c:val>
        </c:ser>
        <c:axId val="1077472884"/>
        <c:axId val="1720716989"/>
      </c:barChart>
      <c:catAx>
        <c:axId val="1077472884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720716989"/>
      </c:catAx>
      <c:valAx>
        <c:axId val="1720716989"/>
        <c:scaling>
          <c:orientation val="minMax"/>
          <c:max val="100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Mortalities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77472884"/>
        <c:crosses val="max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 Brooders Manchester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Copy of Sheet1'!$B$3:$F$3</c:f>
            </c:numRef>
          </c:val>
          <c:smooth val="0"/>
        </c:ser>
        <c:axId val="1228933293"/>
        <c:axId val="994812583"/>
      </c:lineChart>
      <c:catAx>
        <c:axId val="12289332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Brooders from May to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994812583"/>
      </c:catAx>
      <c:valAx>
        <c:axId val="994812583"/>
        <c:scaling>
          <c:orientation val="minMax"/>
          <c:max val="16.0"/>
          <c:min val="7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28933293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Copy of Sheet1'!$B$5:$F$5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Copy of Sheet1'!$B$12:$F$12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Copy of Sheet1'!$B$19:$F$19</c:f>
            </c:numRef>
          </c:val>
        </c:ser>
        <c:axId val="596460019"/>
        <c:axId val="426253993"/>
      </c:barChart>
      <c:catAx>
        <c:axId val="596460019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426253993"/>
      </c:catAx>
      <c:valAx>
        <c:axId val="426253993"/>
        <c:scaling>
          <c:orientation val="minMax"/>
          <c:max val="6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Brooders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96460019"/>
        <c:crosses val="max"/>
      </c:valAx>
    </c:plotArea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Brooders Oyster Bay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Copy of Sheet1'!$B$27:$F$27</c:f>
            </c:numRef>
          </c:val>
          <c:smooth val="0"/>
        </c:ser>
        <c:axId val="1578509523"/>
        <c:axId val="591116140"/>
      </c:lineChart>
      <c:catAx>
        <c:axId val="15785095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Brooders from May to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91116140"/>
      </c:catAx>
      <c:valAx>
        <c:axId val="591116140"/>
        <c:scaling>
          <c:orientation val="minMax"/>
          <c:max val="16.0"/>
          <c:min val="7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578509523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Copy of Sheet1'!$B$29:$F$29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Copy of Sheet1'!$B$36:$F$36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Copy of Sheet1'!$B$43:$F$43</c:f>
            </c:numRef>
          </c:val>
        </c:ser>
        <c:axId val="1671207721"/>
        <c:axId val="740677811"/>
      </c:barChart>
      <c:catAx>
        <c:axId val="1671207721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740677811"/>
      </c:catAx>
      <c:valAx>
        <c:axId val="740677811"/>
        <c:scaling>
          <c:orientation val="minMax"/>
          <c:max val="6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Brooders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671207721"/>
        <c:crosses val="max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Temperature Vs. Brooders Fidalgo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'Copy of Copy of Sheet1'!$B$51:$F$51</c:f>
            </c:numRef>
          </c:val>
          <c:smooth val="0"/>
        </c:ser>
        <c:axId val="525663035"/>
        <c:axId val="581227921"/>
      </c:lineChart>
      <c:catAx>
        <c:axId val="5256630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Brooders for May and June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81227921"/>
      </c:catAx>
      <c:valAx>
        <c:axId val="581227921"/>
        <c:scaling>
          <c:orientation val="minMax"/>
          <c:max val="16.0"/>
          <c:min val="7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Temperature in C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25663035"/>
      </c:valAx>
      <c:barChart>
        <c:barDir val="col"/>
        <c:ser>
          <c:idx val="1"/>
          <c:order val="1"/>
          <c:spPr>
            <a:solidFill>
              <a:srgbClr val="DC3912"/>
            </a:solidFill>
          </c:spPr>
          <c:val>
            <c:numRef>
              <c:f>'Copy of Copy of Sheet1'!$B$53:$F$53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'Copy of Copy of Sheet1'!$B$60:$F$60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'Copy of Copy of Sheet1'!$B$67:$F$67</c:f>
            </c:numRef>
          </c:val>
        </c:ser>
        <c:axId val="1940048995"/>
        <c:axId val="935220488"/>
      </c:barChart>
      <c:catAx>
        <c:axId val="1940048995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935220488"/>
      </c:catAx>
      <c:valAx>
        <c:axId val="935220488"/>
        <c:scaling>
          <c:orientation val="minMax"/>
          <c:max val="6.0"/>
          <c:min val="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# of Brooders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940048995"/>
        <c:crosses val="max"/>
      </c:valAx>
    </c:plotArea>
    <c:plotVisOnly val="1"/>
  </c:chart>
</c:chartSpace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_rels/worksheet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190500</xdr:colOff>
      <xdr:row>114</xdr:row>
      <xdr:rowOff>457200</xdr:rowOff>
    </xdr:from>
    <xdr:to>
      <xdr:col>7</xdr:col>
      <xdr:colOff>133350</xdr:colOff>
      <xdr:row>133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</xdr:col>
      <xdr:colOff>161925</xdr:colOff>
      <xdr:row>93</xdr:row>
      <xdr:rowOff>485775</xdr:rowOff>
    </xdr:from>
    <xdr:to>
      <xdr:col>7</xdr:col>
      <xdr:colOff>104775</xdr:colOff>
      <xdr:row>113</xdr:row>
      <xdr:rowOff>19050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</xdr:col>
      <xdr:colOff>114300</xdr:colOff>
      <xdr:row>73</xdr:row>
      <xdr:rowOff>485775</xdr:rowOff>
    </xdr:from>
    <xdr:to>
      <xdr:col>7</xdr:col>
      <xdr:colOff>57150</xdr:colOff>
      <xdr:row>93</xdr:row>
      <xdr:rowOff>19050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7</xdr:col>
      <xdr:colOff>561975</xdr:colOff>
      <xdr:row>75</xdr:row>
      <xdr:rowOff>419100</xdr:rowOff>
    </xdr:from>
    <xdr:to>
      <xdr:col>13</xdr:col>
      <xdr:colOff>504825</xdr:colOff>
      <xdr:row>94</xdr:row>
      <xdr:rowOff>152400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  <xdr:twoCellAnchor>
    <xdr:from>
      <xdr:col>7</xdr:col>
      <xdr:colOff>600075</xdr:colOff>
      <xdr:row>95</xdr:row>
      <xdr:rowOff>504825</xdr:rowOff>
    </xdr:from>
    <xdr:to>
      <xdr:col>13</xdr:col>
      <xdr:colOff>542925</xdr:colOff>
      <xdr:row>115</xdr:row>
      <xdr:rowOff>38100</xdr:rowOff>
    </xdr:to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twoCellAnchor>
  <xdr:twoCellAnchor>
    <xdr:from>
      <xdr:col>7</xdr:col>
      <xdr:colOff>752475</xdr:colOff>
      <xdr:row>114</xdr:row>
      <xdr:rowOff>504825</xdr:rowOff>
    </xdr:from>
    <xdr:to>
      <xdr:col>13</xdr:col>
      <xdr:colOff>695325</xdr:colOff>
      <xdr:row>134</xdr:row>
      <xdr:rowOff>38100</xdr:rowOff>
    </xdr:to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twoCellAnchor>
</xdr:wsDr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190500</xdr:colOff>
      <xdr:row>114</xdr:row>
      <xdr:rowOff>457200</xdr:rowOff>
    </xdr:from>
    <xdr:to>
      <xdr:col>7</xdr:col>
      <xdr:colOff>133350</xdr:colOff>
      <xdr:row>133</xdr:row>
      <xdr:rowOff>190500</xdr:rowOff>
    </xdr:to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</xdr:col>
      <xdr:colOff>161925</xdr:colOff>
      <xdr:row>93</xdr:row>
      <xdr:rowOff>485775</xdr:rowOff>
    </xdr:from>
    <xdr:to>
      <xdr:col>7</xdr:col>
      <xdr:colOff>104775</xdr:colOff>
      <xdr:row>113</xdr:row>
      <xdr:rowOff>19050</xdr:rowOff>
    </xdr:to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</xdr:col>
      <xdr:colOff>114300</xdr:colOff>
      <xdr:row>73</xdr:row>
      <xdr:rowOff>485775</xdr:rowOff>
    </xdr:from>
    <xdr:to>
      <xdr:col>7</xdr:col>
      <xdr:colOff>57150</xdr:colOff>
      <xdr:row>93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7</xdr:col>
      <xdr:colOff>561975</xdr:colOff>
      <xdr:row>75</xdr:row>
      <xdr:rowOff>419100</xdr:rowOff>
    </xdr:from>
    <xdr:to>
      <xdr:col>13</xdr:col>
      <xdr:colOff>504825</xdr:colOff>
      <xdr:row>94</xdr:row>
      <xdr:rowOff>152400</xdr:rowOff>
    </xdr:to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  <xdr:twoCellAnchor>
    <xdr:from>
      <xdr:col>7</xdr:col>
      <xdr:colOff>600075</xdr:colOff>
      <xdr:row>95</xdr:row>
      <xdr:rowOff>504825</xdr:rowOff>
    </xdr:from>
    <xdr:to>
      <xdr:col>13</xdr:col>
      <xdr:colOff>542925</xdr:colOff>
      <xdr:row>115</xdr:row>
      <xdr:rowOff>38100</xdr:rowOff>
    </xdr:to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twoCellAnchor>
  <xdr:twoCellAnchor>
    <xdr:from>
      <xdr:col>7</xdr:col>
      <xdr:colOff>752475</xdr:colOff>
      <xdr:row>114</xdr:row>
      <xdr:rowOff>504825</xdr:rowOff>
    </xdr:from>
    <xdr:to>
      <xdr:col>13</xdr:col>
      <xdr:colOff>695325</xdr:colOff>
      <xdr:row>134</xdr:row>
      <xdr:rowOff>38100</xdr:rowOff>
    </xdr:to>
    <xdr:graphicFrame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6.71"/>
  </cols>
  <sheetData>
    <row r="1">
      <c r="A1" s="1" t="s">
        <v>0</v>
      </c>
      <c r="B1" s="2">
        <v>41759.0</v>
      </c>
      <c r="C1" s="2">
        <v>41760.0</v>
      </c>
      <c r="D1" s="2">
        <v>41761.0</v>
      </c>
      <c r="E1" s="2">
        <v>41773.0</v>
      </c>
      <c r="F1" s="2">
        <v>41774.0</v>
      </c>
      <c r="G1" s="2">
        <v>41775.0</v>
      </c>
      <c r="H1" s="2">
        <v>41780.0</v>
      </c>
      <c r="I1" s="2">
        <v>41781.0</v>
      </c>
      <c r="J1" s="2">
        <v>41783.0</v>
      </c>
      <c r="K1" s="2">
        <v>41787.0</v>
      </c>
      <c r="L1" s="2">
        <v>41788.0</v>
      </c>
      <c r="M1" s="2">
        <v>41789.0</v>
      </c>
      <c r="N1" s="2">
        <v>41794.0</v>
      </c>
      <c r="O1" s="2">
        <v>41795.0</v>
      </c>
      <c r="P1" s="2">
        <v>41796.0</v>
      </c>
      <c r="Q1" s="2">
        <v>41801.0</v>
      </c>
      <c r="R1" s="2">
        <v>41802.0</v>
      </c>
      <c r="S1" s="2">
        <v>41803.0</v>
      </c>
      <c r="T1" s="2">
        <v>41808.0</v>
      </c>
      <c r="U1" s="2">
        <v>41809.0</v>
      </c>
      <c r="V1" s="2">
        <v>41810.0</v>
      </c>
      <c r="W1" s="2">
        <v>41815.0</v>
      </c>
      <c r="X1" s="2">
        <v>41816.0</v>
      </c>
      <c r="Y1" s="2">
        <v>41817.0</v>
      </c>
      <c r="Z1" s="2">
        <v>41822.0</v>
      </c>
      <c r="AA1" s="2">
        <v>41823.0</v>
      </c>
      <c r="AB1" s="2">
        <v>41824.0</v>
      </c>
      <c r="AC1" s="2">
        <v>41829.0</v>
      </c>
      <c r="AD1" s="2">
        <v>41830.0</v>
      </c>
      <c r="AE1" s="2">
        <v>41831.0</v>
      </c>
      <c r="AF1" s="2">
        <v>41836.0</v>
      </c>
      <c r="AG1" s="2">
        <v>41837.0</v>
      </c>
      <c r="AH1" s="2">
        <v>41838.0</v>
      </c>
      <c r="AI1" s="2">
        <v>41843.0</v>
      </c>
      <c r="AJ1" s="2">
        <v>41844.0</v>
      </c>
      <c r="AK1" s="2">
        <v>41845.0</v>
      </c>
      <c r="AL1" s="2">
        <v>41850.0</v>
      </c>
      <c r="AM1" s="2">
        <v>41851.0</v>
      </c>
      <c r="AN1" s="2">
        <v>41852.0</v>
      </c>
      <c r="AO1" s="2">
        <v>41857.0</v>
      </c>
      <c r="AP1" s="2">
        <v>41858.0</v>
      </c>
      <c r="AQ1" s="2">
        <v>41859.0</v>
      </c>
    </row>
    <row r="2">
      <c r="A2" s="1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  <c r="G2" s="1" t="s">
        <v>4</v>
      </c>
      <c r="H2" s="1" t="s">
        <v>2</v>
      </c>
      <c r="I2" s="1" t="s">
        <v>3</v>
      </c>
      <c r="J2" s="1" t="s">
        <v>4</v>
      </c>
      <c r="K2" s="1" t="s">
        <v>2</v>
      </c>
      <c r="L2" s="1" t="s">
        <v>3</v>
      </c>
      <c r="M2" s="1" t="s">
        <v>4</v>
      </c>
      <c r="N2" s="1" t="s">
        <v>2</v>
      </c>
      <c r="O2" s="1" t="s">
        <v>3</v>
      </c>
      <c r="P2" s="1" t="s">
        <v>4</v>
      </c>
      <c r="Q2" s="1" t="s">
        <v>2</v>
      </c>
      <c r="R2" s="1" t="s">
        <v>3</v>
      </c>
      <c r="S2" s="1" t="s">
        <v>4</v>
      </c>
      <c r="T2" s="1" t="s">
        <v>2</v>
      </c>
      <c r="U2" s="1" t="s">
        <v>3</v>
      </c>
      <c r="V2" s="1" t="s">
        <v>4</v>
      </c>
      <c r="W2" s="1" t="s">
        <v>2</v>
      </c>
      <c r="X2" s="1" t="s">
        <v>3</v>
      </c>
      <c r="Y2" s="1" t="s">
        <v>4</v>
      </c>
      <c r="Z2" s="1" t="s">
        <v>2</v>
      </c>
      <c r="AA2" s="1" t="s">
        <v>3</v>
      </c>
      <c r="AB2" s="1" t="s">
        <v>4</v>
      </c>
      <c r="AC2" s="1" t="s">
        <v>2</v>
      </c>
      <c r="AD2" s="1" t="s">
        <v>3</v>
      </c>
      <c r="AE2" s="1" t="s">
        <v>4</v>
      </c>
      <c r="AF2" s="1" t="s">
        <v>2</v>
      </c>
      <c r="AG2" s="1" t="s">
        <v>3</v>
      </c>
      <c r="AH2" s="1" t="s">
        <v>4</v>
      </c>
      <c r="AI2" s="1" t="s">
        <v>2</v>
      </c>
      <c r="AJ2" s="1" t="s">
        <v>3</v>
      </c>
      <c r="AK2" s="1" t="s">
        <v>4</v>
      </c>
      <c r="AL2" s="1" t="s">
        <v>2</v>
      </c>
      <c r="AM2" s="1" t="s">
        <v>3</v>
      </c>
      <c r="AN2" s="1" t="s">
        <v>4</v>
      </c>
      <c r="AO2" s="1" t="s">
        <v>2</v>
      </c>
      <c r="AP2" s="1" t="s">
        <v>3</v>
      </c>
      <c r="AQ2" s="1" t="s">
        <v>4</v>
      </c>
    </row>
    <row r="3">
      <c r="A3" s="1" t="s">
        <v>5</v>
      </c>
      <c r="B3" s="1">
        <v>9.5</v>
      </c>
      <c r="C3" s="1">
        <v>11.0</v>
      </c>
      <c r="D3" s="1">
        <v>10.0</v>
      </c>
      <c r="E3" s="1">
        <v>9.0</v>
      </c>
      <c r="F3" s="1">
        <v>13.0</v>
      </c>
      <c r="G3" s="1">
        <v>9.0</v>
      </c>
      <c r="H3" s="1">
        <v>10.0</v>
      </c>
      <c r="I3" s="1">
        <v>13.0</v>
      </c>
      <c r="J3" s="1">
        <v>10.0</v>
      </c>
      <c r="K3" s="1">
        <v>13.0</v>
      </c>
      <c r="L3" s="1">
        <v>15.0</v>
      </c>
      <c r="M3" s="1">
        <v>10.0</v>
      </c>
      <c r="N3" s="1">
        <v>8.0</v>
      </c>
      <c r="O3" s="1">
        <v>13.0</v>
      </c>
      <c r="P3" s="1">
        <v>10.0</v>
      </c>
      <c r="Q3" s="1">
        <v>9.0</v>
      </c>
      <c r="R3" s="1">
        <v>15.0</v>
      </c>
      <c r="S3" s="1">
        <v>7.0</v>
      </c>
      <c r="T3" s="1">
        <v>7.0</v>
      </c>
      <c r="U3" s="1">
        <v>16.0</v>
      </c>
      <c r="V3" s="1">
        <v>8.0</v>
      </c>
      <c r="W3" s="1">
        <v>10.0</v>
      </c>
      <c r="X3" s="1">
        <v>14.0</v>
      </c>
      <c r="Y3" s="1">
        <v>9.0</v>
      </c>
      <c r="Z3" s="1">
        <v>10.0</v>
      </c>
      <c r="AA3" s="1">
        <v>15.0</v>
      </c>
      <c r="AB3" s="1">
        <v>9.0</v>
      </c>
      <c r="AC3" s="1">
        <v>11.0</v>
      </c>
      <c r="AD3" s="1">
        <v>16.0</v>
      </c>
      <c r="AE3" s="1">
        <v>16.0</v>
      </c>
      <c r="AF3" s="1">
        <v>10.0</v>
      </c>
      <c r="AG3" s="1">
        <v>16.0</v>
      </c>
      <c r="AH3" s="1">
        <v>10.0</v>
      </c>
      <c r="AI3" s="1">
        <v>8.0</v>
      </c>
      <c r="AJ3" s="1">
        <v>15.0</v>
      </c>
      <c r="AK3" s="1">
        <v>11.0</v>
      </c>
      <c r="AL3" s="1">
        <v>11.0</v>
      </c>
      <c r="AM3" s="1">
        <v>17.0</v>
      </c>
      <c r="AN3" s="1">
        <v>10.0</v>
      </c>
      <c r="AO3" s="1">
        <v>18.0</v>
      </c>
      <c r="AP3" s="1">
        <v>15.0</v>
      </c>
      <c r="AQ3" s="1">
        <v>11.0</v>
      </c>
    </row>
    <row r="4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9</v>
      </c>
      <c r="L4" s="3" t="s">
        <v>9</v>
      </c>
      <c r="M4" s="3" t="s">
        <v>10</v>
      </c>
      <c r="N4" s="3" t="s">
        <v>7</v>
      </c>
      <c r="O4" s="3" t="s">
        <v>9</v>
      </c>
      <c r="P4" s="3" t="s">
        <v>9</v>
      </c>
      <c r="Q4" s="3" t="s">
        <v>10</v>
      </c>
      <c r="R4" s="3" t="s">
        <v>9</v>
      </c>
      <c r="S4" s="3" t="s">
        <v>7</v>
      </c>
      <c r="T4" s="3" t="s">
        <v>8</v>
      </c>
      <c r="U4" s="3" t="s">
        <v>9</v>
      </c>
      <c r="V4" s="3" t="s">
        <v>8</v>
      </c>
      <c r="W4" s="3" t="s">
        <v>9</v>
      </c>
      <c r="X4" s="3" t="s">
        <v>11</v>
      </c>
      <c r="Y4" s="3" t="s">
        <v>10</v>
      </c>
      <c r="Z4" s="3" t="s">
        <v>7</v>
      </c>
      <c r="AA4" s="3" t="s">
        <v>9</v>
      </c>
      <c r="AB4" s="3" t="s">
        <v>9</v>
      </c>
      <c r="AC4" s="3" t="s">
        <v>10</v>
      </c>
      <c r="AD4" s="3" t="s">
        <v>10</v>
      </c>
      <c r="AE4" s="3" t="s">
        <v>7</v>
      </c>
      <c r="AF4" s="3" t="s">
        <v>8</v>
      </c>
      <c r="AG4" s="3" t="s">
        <v>9</v>
      </c>
      <c r="AH4" s="3" t="s">
        <v>8</v>
      </c>
      <c r="AI4" s="3" t="s">
        <v>9</v>
      </c>
      <c r="AJ4" s="3" t="s">
        <v>10</v>
      </c>
      <c r="AK4" s="3" t="s">
        <v>10</v>
      </c>
      <c r="AL4" s="3" t="s">
        <v>7</v>
      </c>
      <c r="AM4" s="3" t="s">
        <v>9</v>
      </c>
      <c r="AN4" s="3" t="s">
        <v>9</v>
      </c>
      <c r="AO4" s="3" t="s">
        <v>10</v>
      </c>
      <c r="AP4" s="3" t="s">
        <v>10</v>
      </c>
      <c r="AQ4" s="3" t="s">
        <v>8</v>
      </c>
    </row>
    <row r="5">
      <c r="A5" s="1" t="s">
        <v>12</v>
      </c>
      <c r="B5" s="1">
        <v>0.0</v>
      </c>
      <c r="C5" s="1">
        <v>0.0</v>
      </c>
      <c r="D5" s="1">
        <v>0.0</v>
      </c>
      <c r="E5" s="1">
        <v>0.0</v>
      </c>
      <c r="F5" s="1">
        <v>0.0</v>
      </c>
      <c r="G5" s="1">
        <v>0.0</v>
      </c>
      <c r="H5" s="1">
        <v>0.0</v>
      </c>
      <c r="I5" s="1">
        <v>0.0</v>
      </c>
      <c r="J5" s="1">
        <v>0.0</v>
      </c>
      <c r="K5" s="1">
        <v>0.0</v>
      </c>
      <c r="L5" s="1">
        <v>2.0</v>
      </c>
      <c r="M5" s="1">
        <v>0.0</v>
      </c>
      <c r="N5" s="1">
        <v>0.0</v>
      </c>
      <c r="O5" s="1">
        <v>1.0</v>
      </c>
      <c r="P5" s="1">
        <v>1.0</v>
      </c>
      <c r="Q5" s="1">
        <v>0.0</v>
      </c>
      <c r="R5" s="1">
        <v>2.0</v>
      </c>
      <c r="S5" s="1">
        <v>0.0</v>
      </c>
      <c r="T5" s="1">
        <v>0.0</v>
      </c>
      <c r="U5" s="1">
        <v>3.0</v>
      </c>
      <c r="V5" s="1">
        <v>0.0</v>
      </c>
      <c r="W5" s="1">
        <v>1.0</v>
      </c>
      <c r="X5" s="4" t="s">
        <v>13</v>
      </c>
      <c r="Y5" s="1">
        <v>1.0</v>
      </c>
      <c r="Z5" s="1">
        <v>0.0</v>
      </c>
      <c r="AA5" s="1">
        <v>0.0</v>
      </c>
      <c r="AB5" s="1">
        <v>1.0</v>
      </c>
      <c r="AC5" s="1">
        <v>0.0</v>
      </c>
      <c r="AD5" s="1">
        <v>8.0</v>
      </c>
      <c r="AE5" s="1">
        <v>0.0</v>
      </c>
      <c r="AF5" s="1">
        <v>0.0</v>
      </c>
      <c r="AG5" s="1">
        <v>0.0</v>
      </c>
      <c r="AH5" s="1">
        <v>0.0</v>
      </c>
      <c r="AI5" s="1">
        <v>0.0</v>
      </c>
      <c r="AJ5" s="1">
        <v>3.0</v>
      </c>
      <c r="AK5" s="1">
        <v>0.0</v>
      </c>
      <c r="AL5" s="1">
        <v>0.0</v>
      </c>
      <c r="AM5" s="1">
        <v>1.0</v>
      </c>
      <c r="AN5" s="1">
        <v>0.0</v>
      </c>
      <c r="AO5" s="1">
        <v>0.0</v>
      </c>
      <c r="AP5" s="1">
        <v>3.0</v>
      </c>
      <c r="AQ5" s="1">
        <v>5.0</v>
      </c>
    </row>
    <row r="6">
      <c r="A6" s="1" t="s">
        <v>14</v>
      </c>
      <c r="E6" s="1">
        <v>31.0</v>
      </c>
      <c r="F6" s="1">
        <v>46.0</v>
      </c>
      <c r="G6" s="1">
        <v>53.0</v>
      </c>
      <c r="H6" s="1">
        <v>40.0</v>
      </c>
      <c r="I6" s="1">
        <v>3.0</v>
      </c>
      <c r="J6" s="1">
        <v>24.0</v>
      </c>
      <c r="K6" s="1">
        <v>54.0</v>
      </c>
      <c r="L6" s="1">
        <v>51.0</v>
      </c>
      <c r="M6" s="1">
        <v>46.0</v>
      </c>
      <c r="N6" s="1">
        <v>43.0</v>
      </c>
      <c r="O6" s="1">
        <v>52.0</v>
      </c>
      <c r="P6" s="1">
        <v>59.0</v>
      </c>
      <c r="Q6" s="1">
        <v>41.0</v>
      </c>
      <c r="R6" s="1">
        <v>48.0</v>
      </c>
      <c r="S6" s="1">
        <v>68.0</v>
      </c>
      <c r="T6" s="1">
        <v>73.0</v>
      </c>
      <c r="U6" s="1">
        <v>54.0</v>
      </c>
      <c r="V6" s="1">
        <v>76.0</v>
      </c>
      <c r="W6" s="1">
        <v>53.0</v>
      </c>
      <c r="X6" s="4" t="s">
        <v>15</v>
      </c>
      <c r="Y6" s="1">
        <v>87.0</v>
      </c>
      <c r="Z6" s="1">
        <v>40.0</v>
      </c>
      <c r="AA6" s="1">
        <v>49.0</v>
      </c>
      <c r="AB6" s="1">
        <v>82.0</v>
      </c>
      <c r="AC6" s="1">
        <v>45.0</v>
      </c>
      <c r="AD6" s="1">
        <v>73.0</v>
      </c>
      <c r="AE6" s="1">
        <v>78.0</v>
      </c>
      <c r="AF6" s="1">
        <v>61.0</v>
      </c>
      <c r="AG6" s="1">
        <v>48.0</v>
      </c>
      <c r="AH6" s="1">
        <v>68.0</v>
      </c>
      <c r="AI6" s="1">
        <v>60.0</v>
      </c>
      <c r="AJ6" s="1">
        <v>68.0</v>
      </c>
      <c r="AK6" s="1">
        <v>55.0</v>
      </c>
      <c r="AL6" s="1">
        <v>45.0</v>
      </c>
      <c r="AM6" s="1">
        <v>50.0</v>
      </c>
      <c r="AN6" s="1">
        <v>28.0</v>
      </c>
      <c r="AO6" s="1">
        <v>45.0</v>
      </c>
      <c r="AP6" s="1">
        <v>71.0</v>
      </c>
      <c r="AQ6" s="1">
        <v>89.0</v>
      </c>
    </row>
    <row r="7">
      <c r="A7" s="1" t="s">
        <v>16</v>
      </c>
      <c r="E7" s="1">
        <v>0.0</v>
      </c>
      <c r="F7" s="1">
        <v>7.0</v>
      </c>
      <c r="G7" s="1">
        <v>0.0</v>
      </c>
      <c r="H7" s="1">
        <v>3.0</v>
      </c>
      <c r="I7" s="1">
        <v>93.0</v>
      </c>
      <c r="J7" s="1">
        <v>0.0</v>
      </c>
      <c r="K7" s="1">
        <v>15.0</v>
      </c>
      <c r="L7" s="1">
        <v>6.0</v>
      </c>
      <c r="M7" s="1">
        <v>0.0</v>
      </c>
      <c r="N7" s="1">
        <v>15.0</v>
      </c>
      <c r="O7" s="1">
        <v>7.0</v>
      </c>
      <c r="P7" s="1">
        <v>2.0</v>
      </c>
      <c r="Q7" s="1">
        <v>8.0</v>
      </c>
      <c r="R7" s="1">
        <v>8.0</v>
      </c>
      <c r="S7" s="1">
        <v>1.0</v>
      </c>
      <c r="T7" s="1">
        <v>2.0</v>
      </c>
      <c r="U7" s="1">
        <v>8.0</v>
      </c>
      <c r="V7" s="1">
        <v>0.0</v>
      </c>
      <c r="W7" s="1">
        <v>23.0</v>
      </c>
      <c r="X7" s="4" t="s">
        <v>17</v>
      </c>
      <c r="Y7" s="1">
        <v>0.0</v>
      </c>
      <c r="Z7" s="1">
        <v>20.0</v>
      </c>
      <c r="AA7" s="1">
        <v>0.0</v>
      </c>
      <c r="AB7" s="1">
        <v>0.0</v>
      </c>
      <c r="AC7" s="1">
        <v>12.0</v>
      </c>
      <c r="AD7" s="1">
        <v>3.0</v>
      </c>
      <c r="AE7" s="1">
        <v>0.0</v>
      </c>
      <c r="AF7" s="1">
        <v>6.0</v>
      </c>
      <c r="AG7" s="1">
        <v>1.0</v>
      </c>
      <c r="AH7" s="1">
        <v>0.0</v>
      </c>
      <c r="AI7" s="1">
        <v>10.0</v>
      </c>
      <c r="AJ7" s="1">
        <v>0.0</v>
      </c>
      <c r="AK7" s="1">
        <v>0.0</v>
      </c>
      <c r="AL7" s="1">
        <v>12.0</v>
      </c>
      <c r="AM7" s="1">
        <v>0.0</v>
      </c>
      <c r="AN7" s="1">
        <v>0.0</v>
      </c>
      <c r="AO7" s="1">
        <v>4.0</v>
      </c>
      <c r="AP7" s="1">
        <v>0.0</v>
      </c>
      <c r="AQ7" s="1">
        <v>0.0</v>
      </c>
    </row>
    <row r="8">
      <c r="A8" s="1" t="s">
        <v>18</v>
      </c>
      <c r="E8" s="1">
        <v>28.0</v>
      </c>
      <c r="F8" s="1">
        <v>14.0</v>
      </c>
      <c r="G8" s="1">
        <v>46.0</v>
      </c>
      <c r="H8" t="str">
        <f>H9-(H6+H7)</f>
        <v>48</v>
      </c>
      <c r="I8" s="1">
        <v>5.0</v>
      </c>
      <c r="J8" t="str">
        <f t="shared" ref="J8:O8" si="1">J9-(J6+J7)</f>
        <v>86</v>
      </c>
      <c r="K8" t="str">
        <f t="shared" si="1"/>
        <v>28</v>
      </c>
      <c r="L8" t="str">
        <f t="shared" si="1"/>
        <v>10</v>
      </c>
      <c r="M8" t="str">
        <f t="shared" si="1"/>
        <v>50</v>
      </c>
      <c r="N8" t="str">
        <f t="shared" si="1"/>
        <v>32</v>
      </c>
      <c r="O8" t="str">
        <f t="shared" si="1"/>
        <v>8</v>
      </c>
      <c r="P8" s="1">
        <v>36.0</v>
      </c>
      <c r="Q8" s="1">
        <v>12.0</v>
      </c>
      <c r="R8" s="1">
        <v>1.0</v>
      </c>
      <c r="S8" s="1">
        <v>27.0</v>
      </c>
      <c r="T8" s="1">
        <v>12.0</v>
      </c>
      <c r="U8" s="1">
        <v>1.0</v>
      </c>
      <c r="V8" s="1">
        <v>34.0</v>
      </c>
      <c r="W8" s="1">
        <v>19.0</v>
      </c>
      <c r="X8" s="4" t="s">
        <v>19</v>
      </c>
      <c r="Y8" s="1">
        <v>6.0</v>
      </c>
      <c r="Z8" s="1">
        <v>18.0</v>
      </c>
      <c r="AA8" s="1">
        <v>1.0</v>
      </c>
      <c r="AB8" s="1">
        <v>13.0</v>
      </c>
      <c r="AC8" s="1">
        <v>2.0</v>
      </c>
      <c r="AD8" s="1">
        <v>2.0</v>
      </c>
      <c r="AE8" s="1">
        <v>17.0</v>
      </c>
      <c r="AF8" s="1">
        <v>8.0</v>
      </c>
      <c r="AG8" s="1">
        <v>1.0</v>
      </c>
      <c r="AH8" s="1">
        <v>40.0</v>
      </c>
      <c r="AI8" s="1">
        <v>9.0</v>
      </c>
      <c r="AJ8" s="1">
        <v>10.0</v>
      </c>
      <c r="AK8" s="1">
        <v>45.0</v>
      </c>
      <c r="AL8" s="1">
        <v>7.0</v>
      </c>
      <c r="AM8" s="1">
        <v>0.0</v>
      </c>
      <c r="AN8" s="1">
        <v>68.0</v>
      </c>
      <c r="AO8" s="1">
        <v>5.0</v>
      </c>
      <c r="AP8" s="1">
        <v>7.0</v>
      </c>
      <c r="AQ8" s="1">
        <v>10.0</v>
      </c>
    </row>
    <row r="9">
      <c r="A9" s="1" t="s">
        <v>20</v>
      </c>
      <c r="B9" s="1">
        <v>90.0</v>
      </c>
      <c r="C9" s="1">
        <v>100.0</v>
      </c>
      <c r="D9" s="1">
        <v>100.0</v>
      </c>
      <c r="E9" t="str">
        <f t="shared" ref="E9:G9" si="2">sum(E6:E8)</f>
        <v>59</v>
      </c>
      <c r="F9" t="str">
        <f t="shared" si="2"/>
        <v>67</v>
      </c>
      <c r="G9" t="str">
        <f t="shared" si="2"/>
        <v>99</v>
      </c>
      <c r="H9" s="1">
        <v>91.0</v>
      </c>
      <c r="I9" t="str">
        <f>sum(I6:I8)</f>
        <v>101</v>
      </c>
      <c r="J9" s="1">
        <v>110.0</v>
      </c>
      <c r="K9" s="1">
        <v>97.0</v>
      </c>
      <c r="L9" s="1">
        <v>67.0</v>
      </c>
      <c r="M9" s="1">
        <v>96.0</v>
      </c>
      <c r="N9" s="1">
        <v>90.0</v>
      </c>
      <c r="O9" s="1">
        <v>67.0</v>
      </c>
      <c r="P9" s="1" t="str">
        <f t="shared" ref="P9:W9" si="3">sum(P6:P8)</f>
        <v>97</v>
      </c>
      <c r="Q9" s="1" t="str">
        <f t="shared" si="3"/>
        <v>61</v>
      </c>
      <c r="R9" s="1" t="str">
        <f t="shared" si="3"/>
        <v>57</v>
      </c>
      <c r="S9" s="1" t="str">
        <f t="shared" si="3"/>
        <v>96</v>
      </c>
      <c r="T9" s="1" t="str">
        <f t="shared" si="3"/>
        <v>87</v>
      </c>
      <c r="U9" s="1" t="str">
        <f t="shared" si="3"/>
        <v>63</v>
      </c>
      <c r="V9" s="1" t="str">
        <f t="shared" si="3"/>
        <v>110</v>
      </c>
      <c r="W9" s="1" t="str">
        <f t="shared" si="3"/>
        <v>95</v>
      </c>
      <c r="X9" s="1" t="str">
        <f>72+84+10+16</f>
        <v>182</v>
      </c>
      <c r="Y9" s="1" t="str">
        <f t="shared" ref="Y9:AQ9" si="4">sum(Y6:Y8)</f>
        <v>93</v>
      </c>
      <c r="Z9" s="1" t="str">
        <f t="shared" si="4"/>
        <v>78</v>
      </c>
      <c r="AA9" s="1" t="str">
        <f t="shared" si="4"/>
        <v>50</v>
      </c>
      <c r="AB9" s="1" t="str">
        <f t="shared" si="4"/>
        <v>95</v>
      </c>
      <c r="AC9" s="1" t="str">
        <f t="shared" si="4"/>
        <v>59</v>
      </c>
      <c r="AD9" s="1" t="str">
        <f t="shared" si="4"/>
        <v>78</v>
      </c>
      <c r="AE9" s="1" t="str">
        <f t="shared" si="4"/>
        <v>95</v>
      </c>
      <c r="AF9" s="1" t="str">
        <f t="shared" si="4"/>
        <v>75</v>
      </c>
      <c r="AG9" s="1" t="str">
        <f t="shared" si="4"/>
        <v>50</v>
      </c>
      <c r="AH9" s="1" t="str">
        <f t="shared" si="4"/>
        <v>108</v>
      </c>
      <c r="AI9" s="1" t="str">
        <f t="shared" si="4"/>
        <v>79</v>
      </c>
      <c r="AJ9" s="1" t="str">
        <f t="shared" si="4"/>
        <v>78</v>
      </c>
      <c r="AK9" s="1" t="str">
        <f t="shared" si="4"/>
        <v>100</v>
      </c>
      <c r="AL9" s="1" t="str">
        <f t="shared" si="4"/>
        <v>64</v>
      </c>
      <c r="AM9" s="1" t="str">
        <f t="shared" si="4"/>
        <v>50</v>
      </c>
      <c r="AN9" s="1" t="str">
        <f t="shared" si="4"/>
        <v>96</v>
      </c>
      <c r="AO9" s="1" t="str">
        <f t="shared" si="4"/>
        <v>54</v>
      </c>
      <c r="AP9" s="1" t="str">
        <f t="shared" si="4"/>
        <v>78</v>
      </c>
      <c r="AQ9" s="1" t="str">
        <f t="shared" si="4"/>
        <v>99</v>
      </c>
    </row>
    <row r="10">
      <c r="A10" s="3" t="s">
        <v>21</v>
      </c>
      <c r="B10" s="3" t="s">
        <v>10</v>
      </c>
      <c r="C10" s="3" t="s">
        <v>9</v>
      </c>
      <c r="D10" s="3" t="s">
        <v>8</v>
      </c>
      <c r="E10" s="3" t="s">
        <v>7</v>
      </c>
      <c r="F10" s="3" t="s">
        <v>7</v>
      </c>
      <c r="G10" s="3" t="s">
        <v>9</v>
      </c>
      <c r="H10" s="3" t="s">
        <v>8</v>
      </c>
      <c r="I10" s="3" t="s">
        <v>9</v>
      </c>
      <c r="J10" s="3" t="s">
        <v>10</v>
      </c>
      <c r="K10" s="3" t="s">
        <v>9</v>
      </c>
      <c r="L10" s="3" t="s">
        <v>7</v>
      </c>
      <c r="M10" s="3" t="s">
        <v>7</v>
      </c>
      <c r="N10" s="3" t="s">
        <v>10</v>
      </c>
      <c r="O10" s="3" t="s">
        <v>7</v>
      </c>
      <c r="P10" s="3" t="s">
        <v>8</v>
      </c>
      <c r="Q10" s="3" t="s">
        <v>7</v>
      </c>
      <c r="R10" s="3" t="s">
        <v>7</v>
      </c>
      <c r="S10" s="3" t="s">
        <v>9</v>
      </c>
      <c r="T10" s="3" t="s">
        <v>8</v>
      </c>
      <c r="U10" s="3" t="s">
        <v>7</v>
      </c>
      <c r="V10" s="3" t="s">
        <v>10</v>
      </c>
      <c r="W10" s="3" t="s">
        <v>9</v>
      </c>
      <c r="X10" s="3" t="s">
        <v>10</v>
      </c>
      <c r="Y10" s="3" t="s">
        <v>7</v>
      </c>
      <c r="Z10" s="3" t="s">
        <v>10</v>
      </c>
      <c r="AA10" s="3" t="s">
        <v>7</v>
      </c>
      <c r="AB10" s="3" t="s">
        <v>8</v>
      </c>
      <c r="AC10" s="3" t="s">
        <v>7</v>
      </c>
      <c r="AD10" s="3" t="s">
        <v>10</v>
      </c>
      <c r="AE10" s="3" t="s">
        <v>9</v>
      </c>
      <c r="AF10" s="3" t="s">
        <v>8</v>
      </c>
      <c r="AG10" s="3" t="s">
        <v>7</v>
      </c>
      <c r="AH10" s="3" t="s">
        <v>10</v>
      </c>
      <c r="AI10" s="3" t="s">
        <v>9</v>
      </c>
      <c r="AJ10" s="3" t="s">
        <v>10</v>
      </c>
      <c r="AK10" s="3" t="s">
        <v>7</v>
      </c>
      <c r="AL10" s="3" t="s">
        <v>10</v>
      </c>
      <c r="AM10" s="3" t="s">
        <v>7</v>
      </c>
      <c r="AN10" s="3" t="s">
        <v>8</v>
      </c>
      <c r="AO10" s="3" t="s">
        <v>7</v>
      </c>
      <c r="AP10" s="3" t="s">
        <v>10</v>
      </c>
      <c r="AQ10" s="3" t="s">
        <v>10</v>
      </c>
    </row>
    <row r="11">
      <c r="A11" s="1" t="s">
        <v>12</v>
      </c>
      <c r="B11" s="1">
        <v>0.0</v>
      </c>
      <c r="C11" s="1">
        <v>0.0</v>
      </c>
      <c r="D11" s="1">
        <v>0.0</v>
      </c>
      <c r="E11" s="1">
        <v>0.0</v>
      </c>
      <c r="F11" s="1">
        <v>0.0</v>
      </c>
      <c r="G11" s="1">
        <v>0.0</v>
      </c>
      <c r="H11" s="1">
        <v>0.0</v>
      </c>
      <c r="I11" s="1">
        <v>0.0</v>
      </c>
      <c r="J11" s="1">
        <v>0.0</v>
      </c>
      <c r="K11" s="1">
        <v>0.0</v>
      </c>
      <c r="L11" s="1">
        <v>1.0</v>
      </c>
      <c r="M11" s="1">
        <v>0.0</v>
      </c>
      <c r="N11" s="1">
        <v>0.0</v>
      </c>
      <c r="O11" s="1">
        <v>2.0</v>
      </c>
      <c r="P11" s="1">
        <v>0.0</v>
      </c>
      <c r="Q11" s="1">
        <v>0.0</v>
      </c>
      <c r="R11" s="1">
        <v>1.0</v>
      </c>
      <c r="S11" s="1">
        <v>0.0</v>
      </c>
      <c r="T11" s="1">
        <v>0.0</v>
      </c>
      <c r="U11" s="1">
        <v>0.0</v>
      </c>
      <c r="V11" s="1">
        <v>0.0</v>
      </c>
      <c r="W11" s="1">
        <v>1.0</v>
      </c>
      <c r="X11" s="1">
        <v>1.0</v>
      </c>
      <c r="Y11" s="1">
        <v>0.0</v>
      </c>
      <c r="Z11" s="1">
        <v>0.0</v>
      </c>
      <c r="AA11" s="1">
        <v>3.0</v>
      </c>
      <c r="AB11" s="1">
        <v>1.0</v>
      </c>
      <c r="AC11" s="1">
        <v>1.0</v>
      </c>
      <c r="AD11" s="1">
        <v>6.0</v>
      </c>
      <c r="AE11" s="1">
        <v>0.0</v>
      </c>
      <c r="AF11" s="1">
        <v>1.0</v>
      </c>
      <c r="AG11" s="1">
        <v>5.0</v>
      </c>
      <c r="AH11" s="1">
        <v>2.0</v>
      </c>
      <c r="AI11" s="1">
        <v>1.0</v>
      </c>
      <c r="AJ11" s="1">
        <v>4.0</v>
      </c>
      <c r="AK11" s="1">
        <v>2.0</v>
      </c>
      <c r="AL11" s="1">
        <v>1.0</v>
      </c>
      <c r="AM11" s="1">
        <v>1.0</v>
      </c>
      <c r="AN11" s="1">
        <v>0.0</v>
      </c>
      <c r="AO11" s="1">
        <v>2.0</v>
      </c>
      <c r="AP11" s="1">
        <v>2.0</v>
      </c>
      <c r="AQ11" s="1">
        <v>3.0</v>
      </c>
    </row>
    <row r="12">
      <c r="A12" s="1" t="s">
        <v>14</v>
      </c>
      <c r="E12" s="1">
        <v>25.0</v>
      </c>
      <c r="F12" s="1">
        <v>49.0</v>
      </c>
      <c r="G12" s="1">
        <v>48.0</v>
      </c>
      <c r="H12" s="1">
        <v>16.0</v>
      </c>
      <c r="I12" s="1">
        <v>47.0</v>
      </c>
      <c r="J12" s="1">
        <v>53.0</v>
      </c>
      <c r="K12" s="1">
        <v>27.0</v>
      </c>
      <c r="L12" s="1">
        <v>80.0</v>
      </c>
      <c r="M12" s="1">
        <v>50.0</v>
      </c>
      <c r="N12" s="1">
        <v>55.0</v>
      </c>
      <c r="O12" s="1">
        <v>79.0</v>
      </c>
      <c r="P12" s="1">
        <v>58.0</v>
      </c>
      <c r="Q12" s="1">
        <v>63.0</v>
      </c>
      <c r="R12" s="1">
        <v>86.0</v>
      </c>
      <c r="S12" s="1">
        <v>72.0</v>
      </c>
      <c r="T12" s="1">
        <v>63.0</v>
      </c>
      <c r="U12" s="1">
        <v>70.0</v>
      </c>
      <c r="V12" s="1">
        <v>77.0</v>
      </c>
      <c r="W12" s="1">
        <v>52.0</v>
      </c>
      <c r="X12" s="1">
        <v>92.0</v>
      </c>
      <c r="Y12" s="1">
        <v>65.0</v>
      </c>
      <c r="Z12" s="1">
        <v>52.0</v>
      </c>
      <c r="AA12" s="1">
        <v>66.0</v>
      </c>
      <c r="AB12" s="1">
        <v>88.0</v>
      </c>
      <c r="AC12" s="1">
        <v>60.0</v>
      </c>
      <c r="AD12" s="1">
        <v>83.0</v>
      </c>
      <c r="AE12" s="1">
        <v>70.0</v>
      </c>
      <c r="AF12" s="1">
        <v>56.0</v>
      </c>
      <c r="AG12" s="1">
        <v>68.0</v>
      </c>
      <c r="AH12" s="1">
        <v>32.0</v>
      </c>
      <c r="AI12" s="1">
        <v>67.0</v>
      </c>
      <c r="AJ12" s="1">
        <v>72.0</v>
      </c>
      <c r="AK12" s="1">
        <v>50.0</v>
      </c>
      <c r="AL12" s="1">
        <v>45.0</v>
      </c>
      <c r="AM12" s="1">
        <v>59.0</v>
      </c>
      <c r="AN12" s="1">
        <v>84.0</v>
      </c>
      <c r="AO12" s="1">
        <v>77.0</v>
      </c>
      <c r="AP12" s="1">
        <v>80.0</v>
      </c>
      <c r="AQ12" s="1">
        <v>67.0</v>
      </c>
    </row>
    <row r="13">
      <c r="A13" s="1" t="s">
        <v>16</v>
      </c>
      <c r="E13" s="1">
        <v>0.0</v>
      </c>
      <c r="F13" s="1">
        <v>7.0</v>
      </c>
      <c r="G13" s="1">
        <v>0.0</v>
      </c>
      <c r="H13" s="1">
        <v>2.0</v>
      </c>
      <c r="I13" s="1">
        <v>51.0</v>
      </c>
      <c r="J13" s="1">
        <v>0.0</v>
      </c>
      <c r="K13" s="1">
        <v>0.0</v>
      </c>
      <c r="L13" s="1">
        <v>7.0</v>
      </c>
      <c r="M13" s="1">
        <v>1.0</v>
      </c>
      <c r="N13" s="1">
        <v>11.0</v>
      </c>
      <c r="O13" s="1">
        <v>7.0</v>
      </c>
      <c r="P13" s="1">
        <v>0.0</v>
      </c>
      <c r="Q13" s="1">
        <v>2.0</v>
      </c>
      <c r="R13" s="1">
        <v>8.0</v>
      </c>
      <c r="S13" s="1">
        <v>0.0</v>
      </c>
      <c r="T13" s="1">
        <v>4.0</v>
      </c>
      <c r="U13" s="1">
        <v>9.0</v>
      </c>
      <c r="V13" s="1">
        <v>0.0</v>
      </c>
      <c r="W13" s="1">
        <v>7.0</v>
      </c>
      <c r="X13" s="1">
        <v>4.0</v>
      </c>
      <c r="Y13" s="1">
        <v>0.0</v>
      </c>
      <c r="Z13" s="1">
        <v>20.0</v>
      </c>
      <c r="AA13" s="1">
        <v>4.0</v>
      </c>
      <c r="AB13" s="1">
        <v>0.0</v>
      </c>
      <c r="AC13" s="1">
        <v>5.0</v>
      </c>
      <c r="AD13" s="1">
        <v>3.0</v>
      </c>
      <c r="AE13" s="1">
        <v>0.0</v>
      </c>
      <c r="AF13" s="1">
        <v>8.0</v>
      </c>
      <c r="AG13" s="1">
        <v>6.0</v>
      </c>
      <c r="AH13" s="1">
        <v>0.0</v>
      </c>
      <c r="AI13" s="1">
        <v>7.0</v>
      </c>
      <c r="AJ13" s="1">
        <v>4.0</v>
      </c>
      <c r="AK13" s="1">
        <v>0.0</v>
      </c>
      <c r="AL13" s="1">
        <v>9.0</v>
      </c>
      <c r="AM13" s="1">
        <v>2.0</v>
      </c>
      <c r="AN13" s="1">
        <v>0.0</v>
      </c>
      <c r="AO13" s="1">
        <v>12.0</v>
      </c>
      <c r="AP13" s="1">
        <v>0.0</v>
      </c>
      <c r="AQ13" s="1">
        <v>0.0</v>
      </c>
    </row>
    <row r="14">
      <c r="A14" s="1" t="s">
        <v>18</v>
      </c>
      <c r="E14" s="1">
        <v>72.0</v>
      </c>
      <c r="F14" s="1">
        <v>33.0</v>
      </c>
      <c r="G14" s="1">
        <v>52.0</v>
      </c>
      <c r="H14" t="str">
        <f>H15-(H12+H13)</f>
        <v>66</v>
      </c>
      <c r="I14" s="1">
        <v>9.0</v>
      </c>
      <c r="J14" t="str">
        <f t="shared" ref="J14:O14" si="5">J15-(J12+J13)</f>
        <v>30</v>
      </c>
      <c r="K14" t="str">
        <f t="shared" si="5"/>
        <v>58</v>
      </c>
      <c r="L14" t="str">
        <f t="shared" si="5"/>
        <v>2</v>
      </c>
      <c r="M14" t="str">
        <f t="shared" si="5"/>
        <v>40</v>
      </c>
      <c r="N14" t="str">
        <f t="shared" si="5"/>
        <v>23</v>
      </c>
      <c r="O14" t="str">
        <f t="shared" si="5"/>
        <v>3</v>
      </c>
      <c r="P14" s="1">
        <v>33.0</v>
      </c>
      <c r="Q14" s="1">
        <v>31.0</v>
      </c>
      <c r="R14" s="1">
        <v>1.0</v>
      </c>
      <c r="S14" s="1">
        <v>27.0</v>
      </c>
      <c r="T14" s="1">
        <v>12.0</v>
      </c>
      <c r="U14" s="1">
        <v>7.0</v>
      </c>
      <c r="V14" s="1">
        <v>10.0</v>
      </c>
      <c r="W14" s="1">
        <v>33.0</v>
      </c>
      <c r="X14" s="1">
        <v>1.0</v>
      </c>
      <c r="Y14" s="1">
        <v>28.0</v>
      </c>
      <c r="Z14" s="1">
        <v>8.0</v>
      </c>
      <c r="AA14" s="1">
        <v>4.0</v>
      </c>
      <c r="AB14" s="1">
        <v>9.0</v>
      </c>
      <c r="AC14" s="1">
        <v>21.0</v>
      </c>
      <c r="AD14" s="1">
        <v>3.0</v>
      </c>
      <c r="AE14" s="1">
        <v>28.0</v>
      </c>
      <c r="AF14" s="1">
        <v>17.0</v>
      </c>
      <c r="AG14" s="1">
        <v>1.0</v>
      </c>
      <c r="AH14" s="1">
        <v>50.0</v>
      </c>
      <c r="AI14" s="1">
        <v>9.0</v>
      </c>
      <c r="AJ14" s="1">
        <v>6.0</v>
      </c>
      <c r="AK14" s="1">
        <v>36.0</v>
      </c>
      <c r="AL14" s="1">
        <v>11.0</v>
      </c>
      <c r="AM14" s="1">
        <v>8.0</v>
      </c>
      <c r="AN14" s="1">
        <v>2.0</v>
      </c>
      <c r="AO14" s="1">
        <v>5.0</v>
      </c>
      <c r="AP14" s="1">
        <v>6.0</v>
      </c>
      <c r="AQ14" s="1">
        <v>15.0</v>
      </c>
    </row>
    <row r="15">
      <c r="A15" s="1" t="s">
        <v>20</v>
      </c>
      <c r="B15" s="1">
        <v>89.0</v>
      </c>
      <c r="C15" s="1">
        <v>101.0</v>
      </c>
      <c r="D15" s="1">
        <v>94.0</v>
      </c>
      <c r="E15" t="str">
        <f t="shared" ref="E15:G15" si="6">sum(E12:E14)</f>
        <v>97</v>
      </c>
      <c r="F15" t="str">
        <f t="shared" si="6"/>
        <v>89</v>
      </c>
      <c r="G15" t="str">
        <f t="shared" si="6"/>
        <v>100</v>
      </c>
      <c r="H15" s="1">
        <v>84.0</v>
      </c>
      <c r="I15" t="str">
        <f>sum(I12:I14)</f>
        <v>107</v>
      </c>
      <c r="J15" s="1">
        <v>83.0</v>
      </c>
      <c r="K15" s="1">
        <v>85.0</v>
      </c>
      <c r="L15" s="1">
        <v>89.0</v>
      </c>
      <c r="M15" s="1">
        <v>91.0</v>
      </c>
      <c r="N15" s="1">
        <v>89.0</v>
      </c>
      <c r="O15" s="1">
        <v>89.0</v>
      </c>
      <c r="P15" s="1" t="str">
        <f t="shared" ref="P15:AQ15" si="7">sum(P12:P14)</f>
        <v>91</v>
      </c>
      <c r="Q15" s="1" t="str">
        <f t="shared" si="7"/>
        <v>96</v>
      </c>
      <c r="R15" s="1" t="str">
        <f t="shared" si="7"/>
        <v>95</v>
      </c>
      <c r="S15" s="1" t="str">
        <f t="shared" si="7"/>
        <v>99</v>
      </c>
      <c r="T15" s="1" t="str">
        <f t="shared" si="7"/>
        <v>79</v>
      </c>
      <c r="U15" s="1" t="str">
        <f t="shared" si="7"/>
        <v>86</v>
      </c>
      <c r="V15" s="1" t="str">
        <f t="shared" si="7"/>
        <v>87</v>
      </c>
      <c r="W15" s="1" t="str">
        <f t="shared" si="7"/>
        <v>92</v>
      </c>
      <c r="X15" s="1" t="str">
        <f t="shared" si="7"/>
        <v>97</v>
      </c>
      <c r="Y15" s="1" t="str">
        <f t="shared" si="7"/>
        <v>93</v>
      </c>
      <c r="Z15" s="1" t="str">
        <f t="shared" si="7"/>
        <v>80</v>
      </c>
      <c r="AA15" s="1" t="str">
        <f t="shared" si="7"/>
        <v>74</v>
      </c>
      <c r="AB15" s="1" t="str">
        <f t="shared" si="7"/>
        <v>97</v>
      </c>
      <c r="AC15" s="1" t="str">
        <f t="shared" si="7"/>
        <v>86</v>
      </c>
      <c r="AD15" s="1" t="str">
        <f t="shared" si="7"/>
        <v>89</v>
      </c>
      <c r="AE15" s="1" t="str">
        <f t="shared" si="7"/>
        <v>98</v>
      </c>
      <c r="AF15" s="1" t="str">
        <f t="shared" si="7"/>
        <v>81</v>
      </c>
      <c r="AG15" s="1" t="str">
        <f t="shared" si="7"/>
        <v>75</v>
      </c>
      <c r="AH15" s="1" t="str">
        <f t="shared" si="7"/>
        <v>82</v>
      </c>
      <c r="AI15" s="1" t="str">
        <f t="shared" si="7"/>
        <v>83</v>
      </c>
      <c r="AJ15" s="1" t="str">
        <f t="shared" si="7"/>
        <v>82</v>
      </c>
      <c r="AK15" s="1" t="str">
        <f t="shared" si="7"/>
        <v>86</v>
      </c>
      <c r="AL15" s="1" t="str">
        <f t="shared" si="7"/>
        <v>65</v>
      </c>
      <c r="AM15" s="1" t="str">
        <f t="shared" si="7"/>
        <v>69</v>
      </c>
      <c r="AN15" s="1" t="str">
        <f t="shared" si="7"/>
        <v>86</v>
      </c>
      <c r="AO15" s="1" t="str">
        <f t="shared" si="7"/>
        <v>94</v>
      </c>
      <c r="AP15" s="1" t="str">
        <f t="shared" si="7"/>
        <v>86</v>
      </c>
      <c r="AQ15" s="1" t="str">
        <f t="shared" si="7"/>
        <v>82</v>
      </c>
    </row>
    <row r="16">
      <c r="A16" s="3" t="s">
        <v>22</v>
      </c>
      <c r="B16" s="3" t="s">
        <v>8</v>
      </c>
      <c r="C16" s="3" t="s">
        <v>9</v>
      </c>
      <c r="D16" s="3" t="s">
        <v>10</v>
      </c>
      <c r="E16" s="3" t="s">
        <v>10</v>
      </c>
      <c r="F16" s="3" t="s">
        <v>8</v>
      </c>
      <c r="G16" s="3" t="s">
        <v>8</v>
      </c>
      <c r="H16" s="3" t="s">
        <v>9</v>
      </c>
      <c r="I16" s="3" t="s">
        <v>9</v>
      </c>
      <c r="J16" s="3" t="s">
        <v>7</v>
      </c>
      <c r="K16" s="3" t="s">
        <v>7</v>
      </c>
      <c r="L16" s="3" t="s">
        <v>8</v>
      </c>
      <c r="M16" s="3" t="s">
        <v>9</v>
      </c>
      <c r="N16" s="3" t="s">
        <v>8</v>
      </c>
      <c r="O16" s="3" t="s">
        <v>8</v>
      </c>
      <c r="P16" s="3" t="s">
        <v>10</v>
      </c>
      <c r="Q16" s="3" t="s">
        <v>10</v>
      </c>
      <c r="R16" s="1" t="s">
        <v>8</v>
      </c>
      <c r="S16" s="1" t="s">
        <v>8</v>
      </c>
      <c r="T16" s="3" t="s">
        <v>9</v>
      </c>
      <c r="U16" s="3" t="s">
        <v>8</v>
      </c>
      <c r="V16" s="3" t="s">
        <v>7</v>
      </c>
      <c r="W16" s="3" t="s">
        <v>7</v>
      </c>
      <c r="X16" s="3" t="s">
        <v>7</v>
      </c>
      <c r="Y16" s="3" t="s">
        <v>9</v>
      </c>
      <c r="Z16" s="1" t="s">
        <v>8</v>
      </c>
      <c r="AA16" s="1" t="s">
        <v>8</v>
      </c>
      <c r="AB16" s="3" t="s">
        <v>10</v>
      </c>
      <c r="AC16" s="3" t="s">
        <v>10</v>
      </c>
      <c r="AD16" s="3" t="s">
        <v>7</v>
      </c>
      <c r="AE16" s="3" t="s">
        <v>8</v>
      </c>
      <c r="AF16" s="3" t="s">
        <v>9</v>
      </c>
      <c r="AG16" s="3" t="s">
        <v>8</v>
      </c>
      <c r="AH16" s="3" t="s">
        <v>7</v>
      </c>
      <c r="AI16" s="3" t="s">
        <v>7</v>
      </c>
      <c r="AJ16" s="3" t="s">
        <v>7</v>
      </c>
      <c r="AK16" s="3" t="s">
        <v>9</v>
      </c>
      <c r="AL16" s="3" t="s">
        <v>8</v>
      </c>
      <c r="AM16" s="3" t="s">
        <v>8</v>
      </c>
      <c r="AN16" s="3" t="s">
        <v>10</v>
      </c>
      <c r="AO16" s="3" t="s">
        <v>10</v>
      </c>
      <c r="AP16" s="3" t="s">
        <v>7</v>
      </c>
      <c r="AQ16" s="3" t="s">
        <v>7</v>
      </c>
    </row>
    <row r="17">
      <c r="A17" s="1" t="s">
        <v>12</v>
      </c>
      <c r="B17" s="1">
        <v>0.0</v>
      </c>
      <c r="C17" s="1">
        <v>0.0</v>
      </c>
      <c r="D17" s="1">
        <v>0.0</v>
      </c>
      <c r="E17" s="1">
        <v>0.0</v>
      </c>
      <c r="F17" s="1">
        <v>0.0</v>
      </c>
      <c r="G17" s="1">
        <v>0.0</v>
      </c>
      <c r="H17" s="1">
        <v>0.0</v>
      </c>
      <c r="I17" s="1">
        <v>0.0</v>
      </c>
      <c r="J17" s="1">
        <v>0.0</v>
      </c>
      <c r="K17" s="1">
        <v>0.0</v>
      </c>
      <c r="L17" s="1">
        <v>5.0</v>
      </c>
      <c r="M17" s="1">
        <v>0.0</v>
      </c>
      <c r="N17" s="1">
        <v>0.0</v>
      </c>
      <c r="O17" s="1">
        <v>2.0</v>
      </c>
      <c r="P17" s="1">
        <v>0.0</v>
      </c>
      <c r="Q17" s="1">
        <v>0.0</v>
      </c>
      <c r="R17" s="1">
        <v>3.0</v>
      </c>
      <c r="S17" s="1">
        <v>7.0</v>
      </c>
      <c r="T17" s="1">
        <v>1.0</v>
      </c>
      <c r="U17" s="1">
        <v>11.0</v>
      </c>
      <c r="V17" s="1">
        <v>1.0</v>
      </c>
      <c r="W17" s="1">
        <v>0.0</v>
      </c>
      <c r="X17" s="1">
        <v>11.0</v>
      </c>
      <c r="Y17" s="1">
        <v>3.0</v>
      </c>
      <c r="Z17" s="1">
        <v>0.0</v>
      </c>
      <c r="AA17" s="1">
        <v>9.0</v>
      </c>
      <c r="AB17" s="1">
        <v>6.0</v>
      </c>
      <c r="AC17" s="1">
        <v>0.0</v>
      </c>
      <c r="AD17" s="1">
        <v>10.0</v>
      </c>
      <c r="AE17" s="1">
        <v>11.0</v>
      </c>
      <c r="AF17" s="1">
        <v>3.0</v>
      </c>
      <c r="AG17" s="1">
        <v>0.0</v>
      </c>
      <c r="AH17" s="1">
        <v>0.0</v>
      </c>
      <c r="AI17" s="1">
        <v>2.0</v>
      </c>
      <c r="AJ17" s="1">
        <v>8.0</v>
      </c>
      <c r="AK17" s="1">
        <v>6.0</v>
      </c>
      <c r="AL17" s="1">
        <v>1.0</v>
      </c>
      <c r="AM17" s="1">
        <v>0.0</v>
      </c>
      <c r="AN17" s="1">
        <v>3.0</v>
      </c>
      <c r="AO17" s="1">
        <v>4.0</v>
      </c>
      <c r="AP17" s="1">
        <v>10.0</v>
      </c>
      <c r="AQ17" s="1">
        <v>2.0</v>
      </c>
    </row>
    <row r="18">
      <c r="A18" s="1" t="s">
        <v>14</v>
      </c>
      <c r="E18" s="1">
        <v>43.0</v>
      </c>
      <c r="F18" s="1">
        <v>59.0</v>
      </c>
      <c r="G18" s="1">
        <v>55.0</v>
      </c>
      <c r="H18" s="1">
        <v>76.0</v>
      </c>
      <c r="I18" s="1">
        <v>2.0</v>
      </c>
      <c r="J18" s="1">
        <v>77.0</v>
      </c>
      <c r="K18" s="1">
        <v>43.0</v>
      </c>
      <c r="L18" s="1">
        <v>74.0</v>
      </c>
      <c r="M18" s="1">
        <v>77.0</v>
      </c>
      <c r="N18" s="1">
        <v>60.0</v>
      </c>
      <c r="O18" s="1">
        <v>60.0</v>
      </c>
      <c r="P18" s="1">
        <v>53.0</v>
      </c>
      <c r="Q18" s="1">
        <v>49.0</v>
      </c>
      <c r="R18" s="1">
        <v>63.0</v>
      </c>
      <c r="S18" s="1">
        <v>83.0</v>
      </c>
      <c r="T18" s="1">
        <v>55.0</v>
      </c>
      <c r="U18" s="1">
        <v>80.0</v>
      </c>
      <c r="V18" s="1">
        <v>83.0</v>
      </c>
      <c r="W18" s="1">
        <v>50.0</v>
      </c>
      <c r="X18" s="1">
        <v>85.0</v>
      </c>
      <c r="Y18" s="1">
        <v>87.0</v>
      </c>
      <c r="Z18" s="1">
        <v>31.0</v>
      </c>
      <c r="AA18" s="1">
        <v>78.0</v>
      </c>
      <c r="AB18" s="1">
        <v>71.0</v>
      </c>
      <c r="AC18" s="1">
        <v>55.0</v>
      </c>
      <c r="AD18" s="1">
        <v>82.0</v>
      </c>
      <c r="AE18" s="1">
        <v>81.0</v>
      </c>
      <c r="AF18" s="1">
        <v>59.0</v>
      </c>
      <c r="AG18" s="1">
        <v>75.0</v>
      </c>
      <c r="AH18" s="1">
        <v>67.0</v>
      </c>
      <c r="AI18" s="1">
        <v>59.0</v>
      </c>
      <c r="AJ18" s="1">
        <v>75.0</v>
      </c>
      <c r="AK18" s="1">
        <v>72.0</v>
      </c>
      <c r="AL18" s="1">
        <v>69.0</v>
      </c>
      <c r="AM18" s="1">
        <v>70.0</v>
      </c>
      <c r="AN18" s="1">
        <v>45.0</v>
      </c>
      <c r="AO18" s="1">
        <v>50.0</v>
      </c>
      <c r="AP18" s="1">
        <v>80.0</v>
      </c>
      <c r="AQ18" s="1">
        <v>70.0</v>
      </c>
    </row>
    <row r="19">
      <c r="A19" s="1" t="s">
        <v>16</v>
      </c>
      <c r="E19" s="1">
        <v>0.0</v>
      </c>
      <c r="F19" s="1">
        <v>8.0</v>
      </c>
      <c r="G19" s="1">
        <v>0.0</v>
      </c>
      <c r="H19" s="1">
        <v>3.0</v>
      </c>
      <c r="I19" s="1">
        <v>68.0</v>
      </c>
      <c r="J19" s="1">
        <v>0.0</v>
      </c>
      <c r="K19" s="1">
        <v>9.0</v>
      </c>
      <c r="L19" s="1">
        <v>9.0</v>
      </c>
      <c r="M19" s="1">
        <v>1.0</v>
      </c>
      <c r="N19" s="1">
        <v>3.0</v>
      </c>
      <c r="O19" s="1">
        <v>12.0</v>
      </c>
      <c r="P19" s="1">
        <v>1.0</v>
      </c>
      <c r="Q19" s="1">
        <v>12.0</v>
      </c>
      <c r="R19" s="1">
        <v>11.0</v>
      </c>
      <c r="S19" s="1">
        <v>1.0</v>
      </c>
      <c r="T19" s="1">
        <v>10.0</v>
      </c>
      <c r="U19" s="1">
        <v>12.0</v>
      </c>
      <c r="V19" s="1">
        <v>0.0</v>
      </c>
      <c r="W19" s="1">
        <v>2.0</v>
      </c>
      <c r="X19" s="1">
        <v>10.0</v>
      </c>
      <c r="Y19" s="1">
        <v>0.0</v>
      </c>
      <c r="Z19" s="1">
        <v>4.0</v>
      </c>
      <c r="AA19" s="1">
        <v>0.0</v>
      </c>
      <c r="AB19" s="1">
        <v>0.0</v>
      </c>
      <c r="AC19" s="1">
        <v>22.0</v>
      </c>
      <c r="AD19" s="1">
        <v>0.0</v>
      </c>
      <c r="AE19" s="1">
        <v>0.0</v>
      </c>
      <c r="AF19" s="1">
        <v>12.0</v>
      </c>
      <c r="AG19" s="1">
        <v>1.0</v>
      </c>
      <c r="AH19" s="1">
        <v>0.0</v>
      </c>
      <c r="AI19" s="1">
        <v>1.0</v>
      </c>
      <c r="AJ19" s="1">
        <v>4.0</v>
      </c>
      <c r="AK19" s="1">
        <v>0.0</v>
      </c>
      <c r="AL19" s="1">
        <v>10.0</v>
      </c>
      <c r="AM19" s="1">
        <v>0.0</v>
      </c>
      <c r="AN19" s="1">
        <v>0.0</v>
      </c>
      <c r="AO19" s="1">
        <v>11.0</v>
      </c>
      <c r="AP19" s="1">
        <v>0.0</v>
      </c>
      <c r="AQ19" s="1">
        <v>0.0</v>
      </c>
    </row>
    <row r="20">
      <c r="A20" s="1" t="s">
        <v>18</v>
      </c>
      <c r="E20" s="1">
        <v>55.0</v>
      </c>
      <c r="F20" s="1">
        <v>26.0</v>
      </c>
      <c r="G20" s="1">
        <v>39.0</v>
      </c>
      <c r="H20" t="str">
        <f>H21-(H18+H19)</f>
        <v>12</v>
      </c>
      <c r="I20" s="1">
        <v>4.0</v>
      </c>
      <c r="J20" t="str">
        <f t="shared" ref="J20:O20" si="8">J21-(J18+J19)</f>
        <v>15</v>
      </c>
      <c r="K20" t="str">
        <f t="shared" si="8"/>
        <v>40</v>
      </c>
      <c r="L20" t="str">
        <f t="shared" si="8"/>
        <v>10</v>
      </c>
      <c r="M20" t="str">
        <f t="shared" si="8"/>
        <v>26</v>
      </c>
      <c r="N20" t="str">
        <f t="shared" si="8"/>
        <v>31</v>
      </c>
      <c r="O20" t="str">
        <f t="shared" si="8"/>
        <v>21</v>
      </c>
      <c r="P20" s="1">
        <v>43.0</v>
      </c>
      <c r="Q20" s="1">
        <v>37.0</v>
      </c>
      <c r="R20" s="1">
        <v>6.0</v>
      </c>
      <c r="S20" s="1">
        <v>3.0</v>
      </c>
      <c r="T20" s="1">
        <v>28.0</v>
      </c>
      <c r="U20" s="1">
        <v>1.0</v>
      </c>
      <c r="V20" s="1">
        <v>10.0</v>
      </c>
      <c r="W20" s="1">
        <v>13.0</v>
      </c>
      <c r="X20" s="1">
        <v>2.0</v>
      </c>
      <c r="Y20" s="1">
        <v>6.0</v>
      </c>
      <c r="Z20" s="1">
        <v>48.0</v>
      </c>
      <c r="AA20" s="1">
        <v>3.0</v>
      </c>
      <c r="AB20" s="1">
        <v>14.0</v>
      </c>
      <c r="AC20" s="1">
        <v>15.0</v>
      </c>
      <c r="AD20" s="1">
        <v>1.0</v>
      </c>
      <c r="AE20" s="1">
        <v>11.0</v>
      </c>
      <c r="AF20" s="1">
        <v>12.0</v>
      </c>
      <c r="AG20" s="1">
        <v>2.0</v>
      </c>
      <c r="AH20" s="1">
        <v>30.0</v>
      </c>
      <c r="AI20" s="1">
        <v>6.0</v>
      </c>
      <c r="AJ20" s="1">
        <v>7.0</v>
      </c>
      <c r="AK20" s="1">
        <v>25.0</v>
      </c>
      <c r="AL20" s="1">
        <v>10.0</v>
      </c>
      <c r="AM20" s="1">
        <v>2.0</v>
      </c>
      <c r="AN20" s="1">
        <v>38.0</v>
      </c>
      <c r="AO20" s="1">
        <v>7.0</v>
      </c>
      <c r="AP20" s="1">
        <v>1.0</v>
      </c>
      <c r="AQ20" s="1">
        <v>22.0</v>
      </c>
    </row>
    <row r="21">
      <c r="A21" s="1" t="s">
        <v>20</v>
      </c>
      <c r="B21" s="1">
        <v>94.0</v>
      </c>
      <c r="C21" s="1">
        <v>74.0</v>
      </c>
      <c r="D21" s="1">
        <v>93.0</v>
      </c>
      <c r="E21" t="str">
        <f t="shared" ref="E21:G21" si="9">sum(E18:E20)</f>
        <v>98</v>
      </c>
      <c r="F21" t="str">
        <f t="shared" si="9"/>
        <v>93</v>
      </c>
      <c r="G21" t="str">
        <f t="shared" si="9"/>
        <v>94</v>
      </c>
      <c r="H21" s="1">
        <v>91.0</v>
      </c>
      <c r="I21" t="str">
        <f>sum(I18:I20)</f>
        <v>74</v>
      </c>
      <c r="J21" s="1">
        <v>92.0</v>
      </c>
      <c r="K21" s="1">
        <v>92.0</v>
      </c>
      <c r="L21" s="1">
        <v>93.0</v>
      </c>
      <c r="M21" s="1">
        <v>104.0</v>
      </c>
      <c r="N21" s="1">
        <v>94.0</v>
      </c>
      <c r="O21" s="1">
        <v>93.0</v>
      </c>
      <c r="P21" s="1" t="str">
        <f t="shared" ref="P21:AQ21" si="10">sum(P18:P20)</f>
        <v>97</v>
      </c>
      <c r="Q21" s="1" t="str">
        <f t="shared" si="10"/>
        <v>98</v>
      </c>
      <c r="R21" s="1" t="str">
        <f t="shared" si="10"/>
        <v>80</v>
      </c>
      <c r="S21" s="1" t="str">
        <f t="shared" si="10"/>
        <v>87</v>
      </c>
      <c r="T21" s="1" t="str">
        <f t="shared" si="10"/>
        <v>93</v>
      </c>
      <c r="U21" s="1" t="str">
        <f t="shared" si="10"/>
        <v>93</v>
      </c>
      <c r="V21" s="1" t="str">
        <f t="shared" si="10"/>
        <v>93</v>
      </c>
      <c r="W21" s="1" t="str">
        <f t="shared" si="10"/>
        <v>65</v>
      </c>
      <c r="X21" s="1" t="str">
        <f t="shared" si="10"/>
        <v>97</v>
      </c>
      <c r="Y21" s="1" t="str">
        <f t="shared" si="10"/>
        <v>93</v>
      </c>
      <c r="Z21" s="1" t="str">
        <f t="shared" si="10"/>
        <v>83</v>
      </c>
      <c r="AA21" s="1" t="str">
        <f t="shared" si="10"/>
        <v>81</v>
      </c>
      <c r="AB21" s="1" t="str">
        <f t="shared" si="10"/>
        <v>85</v>
      </c>
      <c r="AC21" s="1" t="str">
        <f t="shared" si="10"/>
        <v>92</v>
      </c>
      <c r="AD21" s="1" t="str">
        <f t="shared" si="10"/>
        <v>83</v>
      </c>
      <c r="AE21" s="1" t="str">
        <f t="shared" si="10"/>
        <v>92</v>
      </c>
      <c r="AF21" s="1" t="str">
        <f t="shared" si="10"/>
        <v>83</v>
      </c>
      <c r="AG21" s="1" t="str">
        <f t="shared" si="10"/>
        <v>78</v>
      </c>
      <c r="AH21" s="1" t="str">
        <f t="shared" si="10"/>
        <v>97</v>
      </c>
      <c r="AI21" s="1" t="str">
        <f t="shared" si="10"/>
        <v>66</v>
      </c>
      <c r="AJ21" s="1" t="str">
        <f t="shared" si="10"/>
        <v>86</v>
      </c>
      <c r="AK21" s="1" t="str">
        <f t="shared" si="10"/>
        <v>97</v>
      </c>
      <c r="AL21" s="1" t="str">
        <f t="shared" si="10"/>
        <v>89</v>
      </c>
      <c r="AM21" s="1" t="str">
        <f t="shared" si="10"/>
        <v>72</v>
      </c>
      <c r="AN21" s="1" t="str">
        <f t="shared" si="10"/>
        <v>83</v>
      </c>
      <c r="AO21" s="1" t="str">
        <f t="shared" si="10"/>
        <v>68</v>
      </c>
      <c r="AP21" s="1" t="str">
        <f t="shared" si="10"/>
        <v>81</v>
      </c>
      <c r="AQ21" s="1" t="str">
        <f t="shared" si="10"/>
        <v>92</v>
      </c>
    </row>
    <row r="22">
      <c r="A22" s="1" t="s">
        <v>23</v>
      </c>
      <c r="B22" t="str">
        <f t="shared" ref="B22:W22" si="11">B5+B11+B17</f>
        <v>0</v>
      </c>
      <c r="C22" t="str">
        <f t="shared" si="11"/>
        <v>0</v>
      </c>
      <c r="D22" t="str">
        <f t="shared" si="11"/>
        <v>0</v>
      </c>
      <c r="E22" t="str">
        <f t="shared" si="11"/>
        <v>0</v>
      </c>
      <c r="F22" t="str">
        <f t="shared" si="11"/>
        <v>0</v>
      </c>
      <c r="G22" t="str">
        <f t="shared" si="11"/>
        <v>0</v>
      </c>
      <c r="H22" t="str">
        <f t="shared" si="11"/>
        <v>0</v>
      </c>
      <c r="I22" t="str">
        <f t="shared" si="11"/>
        <v>0</v>
      </c>
      <c r="J22" t="str">
        <f t="shared" si="11"/>
        <v>0</v>
      </c>
      <c r="K22" t="str">
        <f t="shared" si="11"/>
        <v>0</v>
      </c>
      <c r="L22" t="str">
        <f t="shared" si="11"/>
        <v>8</v>
      </c>
      <c r="M22" t="str">
        <f t="shared" si="11"/>
        <v>0</v>
      </c>
      <c r="N22" t="str">
        <f t="shared" si="11"/>
        <v>0</v>
      </c>
      <c r="O22" t="str">
        <f t="shared" si="11"/>
        <v>5</v>
      </c>
      <c r="P22" t="str">
        <f t="shared" si="11"/>
        <v>1</v>
      </c>
      <c r="Q22" t="str">
        <f t="shared" si="11"/>
        <v>0</v>
      </c>
      <c r="R22" t="str">
        <f t="shared" si="11"/>
        <v>6</v>
      </c>
      <c r="S22" t="str">
        <f t="shared" si="11"/>
        <v>7</v>
      </c>
      <c r="T22" t="str">
        <f t="shared" si="11"/>
        <v>1</v>
      </c>
      <c r="U22" t="str">
        <f t="shared" si="11"/>
        <v>14</v>
      </c>
      <c r="V22" t="str">
        <f t="shared" si="11"/>
        <v>1</v>
      </c>
      <c r="W22" t="str">
        <f t="shared" si="11"/>
        <v>2</v>
      </c>
      <c r="X22" t="str">
        <f>2+5+X11+X17</f>
        <v>19</v>
      </c>
      <c r="Y22" t="str">
        <f t="shared" ref="Y22:AQ22" si="12">Y5+Y11+Y17</f>
        <v>4</v>
      </c>
      <c r="Z22" t="str">
        <f t="shared" si="12"/>
        <v>0</v>
      </c>
      <c r="AA22" t="str">
        <f t="shared" si="12"/>
        <v>12</v>
      </c>
      <c r="AB22" t="str">
        <f t="shared" si="12"/>
        <v>8</v>
      </c>
      <c r="AC22" t="str">
        <f t="shared" si="12"/>
        <v>1</v>
      </c>
      <c r="AD22" t="str">
        <f t="shared" si="12"/>
        <v>24</v>
      </c>
      <c r="AE22" t="str">
        <f t="shared" si="12"/>
        <v>11</v>
      </c>
      <c r="AF22" t="str">
        <f t="shared" si="12"/>
        <v>4</v>
      </c>
      <c r="AG22" t="str">
        <f t="shared" si="12"/>
        <v>5</v>
      </c>
      <c r="AH22" t="str">
        <f t="shared" si="12"/>
        <v>2</v>
      </c>
      <c r="AI22" t="str">
        <f t="shared" si="12"/>
        <v>3</v>
      </c>
      <c r="AJ22" t="str">
        <f t="shared" si="12"/>
        <v>15</v>
      </c>
      <c r="AK22" t="str">
        <f t="shared" si="12"/>
        <v>8</v>
      </c>
      <c r="AL22" t="str">
        <f t="shared" si="12"/>
        <v>2</v>
      </c>
      <c r="AM22" t="str">
        <f t="shared" si="12"/>
        <v>2</v>
      </c>
      <c r="AN22" t="str">
        <f t="shared" si="12"/>
        <v>3</v>
      </c>
      <c r="AO22" t="str">
        <f t="shared" si="12"/>
        <v>6</v>
      </c>
      <c r="AP22" t="str">
        <f t="shared" si="12"/>
        <v>15</v>
      </c>
      <c r="AQ22" t="str">
        <f t="shared" si="12"/>
        <v>10</v>
      </c>
    </row>
    <row r="23">
      <c r="A23" s="1" t="s">
        <v>24</v>
      </c>
      <c r="B23" s="1" t="s">
        <v>2</v>
      </c>
      <c r="C23" s="1" t="s">
        <v>3</v>
      </c>
      <c r="D23" s="1" t="s">
        <v>4</v>
      </c>
    </row>
    <row r="24">
      <c r="A24" s="1" t="s">
        <v>6</v>
      </c>
      <c r="B24" s="1" t="str">
        <f>sum(B5,E5,H5,K5,N5,Q5,T5,W5,Z5,AC5,AF5,AI5,AL5,AO5)</f>
        <v>1</v>
      </c>
      <c r="C24" s="1" t="str">
        <f>sum(C5,F5,I5,L5,O5,R5,U5,2,5,AA5,AD5,AG5,AJ5,AM5,AP5)</f>
        <v>30</v>
      </c>
      <c r="D24" t="str">
        <f>sum(D5,G5,J5,M5,P5,S5,V5,Y5,AB5,AE5,AH5,AK5,AN5,AQ5)</f>
        <v>8</v>
      </c>
    </row>
    <row r="25">
      <c r="A25" s="3" t="s">
        <v>21</v>
      </c>
      <c r="B25" s="1" t="str">
        <f t="shared" ref="B25:D25" si="13">sum(B11,E11,H11,K11,N11,Q11,T11,W11,Z11,AC11,AF11,AI11,AL11,AO11)</f>
        <v>7</v>
      </c>
      <c r="C25" t="str">
        <f t="shared" si="13"/>
        <v>26</v>
      </c>
      <c r="D25" t="str">
        <f t="shared" si="13"/>
        <v>8</v>
      </c>
    </row>
    <row r="26">
      <c r="A26" s="1" t="s">
        <v>22</v>
      </c>
      <c r="B26" t="str">
        <f t="shared" ref="B26:D26" si="14">sum(B17,E17,H17,K17,N17,Q17,T17,W17,Z17,AC17,AF17,AI17,AL17,AO17)</f>
        <v>11</v>
      </c>
      <c r="C26" t="str">
        <f t="shared" si="14"/>
        <v>69</v>
      </c>
      <c r="D26" t="str">
        <f t="shared" si="14"/>
        <v>39</v>
      </c>
    </row>
    <row r="27">
      <c r="A27" s="1" t="s">
        <v>25</v>
      </c>
      <c r="B27" s="2">
        <v>41808.0</v>
      </c>
      <c r="C27" s="2">
        <v>41788.0</v>
      </c>
      <c r="D27" s="2">
        <v>41796.0</v>
      </c>
    </row>
    <row r="28">
      <c r="A28" s="1" t="s">
        <v>26</v>
      </c>
      <c r="B28" s="2">
        <v>41857.0</v>
      </c>
      <c r="C28" s="2">
        <v>41830.0</v>
      </c>
      <c r="D28" s="2">
        <v>41831.0</v>
      </c>
    </row>
    <row r="29">
      <c r="A29" s="1" t="s">
        <v>27</v>
      </c>
      <c r="B29" s="2">
        <v>41861.0</v>
      </c>
      <c r="C29" s="2">
        <v>41832.0</v>
      </c>
      <c r="D29" s="2">
        <v>41832.0</v>
      </c>
    </row>
    <row r="30">
      <c r="A30" s="1"/>
      <c r="C30" s="1" t="s">
        <v>28</v>
      </c>
    </row>
    <row r="31">
      <c r="A31" s="1"/>
    </row>
    <row r="32">
      <c r="A32" s="3" t="s">
        <v>29</v>
      </c>
      <c r="B32" s="1" t="s">
        <v>2</v>
      </c>
      <c r="C32" s="1" t="s">
        <v>3</v>
      </c>
      <c r="D32" s="1" t="s">
        <v>4</v>
      </c>
    </row>
    <row r="33">
      <c r="A33" s="1" t="s">
        <v>6</v>
      </c>
      <c r="B33" s="5" t="str">
        <f>(1/333)</f>
        <v>0.30%</v>
      </c>
      <c r="C33" s="5" t="str">
        <f>(15/221)</f>
        <v>6.79%</v>
      </c>
      <c r="D33" s="6" t="str">
        <f>(2/396)</f>
        <v>0.51%</v>
      </c>
    </row>
    <row r="34">
      <c r="A34" s="3" t="s">
        <v>21</v>
      </c>
      <c r="B34" s="5" t="str">
        <f>(1/356)</f>
        <v>0.28%</v>
      </c>
      <c r="C34" s="6" t="str">
        <f>(5/251)</f>
        <v>1.99%</v>
      </c>
      <c r="D34" s="6" t="str">
        <f>(0/370)</f>
        <v>0.00%</v>
      </c>
    </row>
    <row r="35">
      <c r="A35" s="1" t="s">
        <v>22</v>
      </c>
      <c r="B35" s="6" t="str">
        <f>(1/350)</f>
        <v>0.29%</v>
      </c>
      <c r="C35" s="6" t="str">
        <f>(32/191)</f>
        <v>16.75%</v>
      </c>
      <c r="D35" s="6" t="str">
        <f>(11/370)</f>
        <v>2.97%</v>
      </c>
    </row>
    <row r="36">
      <c r="A36" s="1"/>
    </row>
    <row r="37">
      <c r="A37" s="1"/>
    </row>
    <row r="38">
      <c r="A38" s="3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3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3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3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5</v>
      </c>
      <c r="D1" s="3" t="s">
        <v>6</v>
      </c>
      <c r="E1" s="1" t="s">
        <v>12</v>
      </c>
      <c r="F1" s="1" t="s">
        <v>14</v>
      </c>
      <c r="G1" s="1" t="s">
        <v>16</v>
      </c>
      <c r="H1" s="1" t="s">
        <v>18</v>
      </c>
      <c r="I1" s="1" t="s">
        <v>20</v>
      </c>
      <c r="J1" s="3" t="s">
        <v>21</v>
      </c>
      <c r="K1" s="1" t="s">
        <v>12</v>
      </c>
      <c r="L1" s="1" t="s">
        <v>14</v>
      </c>
      <c r="M1" s="1" t="s">
        <v>16</v>
      </c>
      <c r="N1" s="1" t="s">
        <v>18</v>
      </c>
      <c r="O1" s="1" t="s">
        <v>20</v>
      </c>
      <c r="P1" s="3" t="s">
        <v>22</v>
      </c>
      <c r="Q1" s="1" t="s">
        <v>12</v>
      </c>
      <c r="R1" s="1" t="s">
        <v>14</v>
      </c>
      <c r="S1" s="1" t="s">
        <v>16</v>
      </c>
      <c r="T1" s="1" t="s">
        <v>18</v>
      </c>
      <c r="U1" s="1" t="s">
        <v>20</v>
      </c>
      <c r="V1" s="1" t="s">
        <v>23</v>
      </c>
    </row>
    <row r="2">
      <c r="A2" s="2">
        <v>41761.0</v>
      </c>
      <c r="B2" s="1" t="s">
        <v>4</v>
      </c>
      <c r="C2" s="1">
        <v>10.0</v>
      </c>
      <c r="D2" s="3" t="s">
        <v>9</v>
      </c>
      <c r="E2" s="1">
        <v>0.0</v>
      </c>
      <c r="I2" s="1">
        <v>100.0</v>
      </c>
      <c r="J2" s="3" t="s">
        <v>8</v>
      </c>
      <c r="K2" s="1">
        <v>0.0</v>
      </c>
      <c r="O2" s="1">
        <v>94.0</v>
      </c>
      <c r="P2" s="3" t="s">
        <v>10</v>
      </c>
      <c r="Q2" s="1">
        <v>0.0</v>
      </c>
      <c r="U2" s="1">
        <v>94.0</v>
      </c>
      <c r="V2" t="str">
        <f t="shared" ref="V2:V23" si="1">E2+K2+Q2</f>
        <v>0</v>
      </c>
    </row>
    <row r="3">
      <c r="A3" s="2">
        <v>41775.0</v>
      </c>
      <c r="B3" s="1" t="s">
        <v>4</v>
      </c>
      <c r="C3" s="1">
        <v>9.0</v>
      </c>
      <c r="D3" s="3" t="s">
        <v>7</v>
      </c>
      <c r="E3" s="1">
        <v>0.0</v>
      </c>
      <c r="F3" s="1">
        <v>53.0</v>
      </c>
      <c r="G3" s="1">
        <v>0.0</v>
      </c>
      <c r="H3" s="1">
        <v>46.0</v>
      </c>
      <c r="I3" t="str">
        <f>sum(F3:H3)</f>
        <v>99</v>
      </c>
      <c r="J3" s="3" t="s">
        <v>9</v>
      </c>
      <c r="K3" s="1">
        <v>0.0</v>
      </c>
      <c r="L3" s="1">
        <v>48.0</v>
      </c>
      <c r="M3" s="1">
        <v>0.0</v>
      </c>
      <c r="N3" s="1">
        <v>52.0</v>
      </c>
      <c r="O3" t="str">
        <f>sum(L3:N3)</f>
        <v>100</v>
      </c>
      <c r="P3" s="3" t="s">
        <v>8</v>
      </c>
      <c r="Q3" s="1">
        <v>0.0</v>
      </c>
      <c r="R3" s="1">
        <v>55.0</v>
      </c>
      <c r="S3" s="1">
        <v>0.0</v>
      </c>
      <c r="U3" s="1">
        <v>74.0</v>
      </c>
      <c r="V3" t="str">
        <f t="shared" si="1"/>
        <v>0</v>
      </c>
    </row>
    <row r="4">
      <c r="A4" s="2">
        <v>41783.0</v>
      </c>
      <c r="B4" s="1" t="s">
        <v>4</v>
      </c>
      <c r="C4" s="1">
        <v>10.0</v>
      </c>
      <c r="D4" s="3" t="s">
        <v>8</v>
      </c>
      <c r="E4" s="1">
        <v>0.0</v>
      </c>
      <c r="F4" s="1">
        <v>24.0</v>
      </c>
      <c r="G4" s="1">
        <v>0.0</v>
      </c>
      <c r="H4" t="str">
        <f t="shared" ref="H4:H5" si="2">I4-(F4+G4)</f>
        <v>86</v>
      </c>
      <c r="I4" s="1">
        <v>110.0</v>
      </c>
      <c r="J4" s="3" t="s">
        <v>10</v>
      </c>
      <c r="K4" s="1">
        <v>0.0</v>
      </c>
      <c r="L4" s="1">
        <v>53.0</v>
      </c>
      <c r="M4" s="1">
        <v>0.0</v>
      </c>
      <c r="N4" t="str">
        <f t="shared" ref="N4:N5" si="3">O4-(L4+M4)</f>
        <v>30</v>
      </c>
      <c r="O4" s="1">
        <v>83.0</v>
      </c>
      <c r="P4" s="3" t="s">
        <v>7</v>
      </c>
      <c r="Q4" s="1">
        <v>0.0</v>
      </c>
      <c r="R4" s="1">
        <v>77.0</v>
      </c>
      <c r="S4" s="1">
        <v>0.0</v>
      </c>
      <c r="U4" s="1">
        <v>93.0</v>
      </c>
      <c r="V4" t="str">
        <f t="shared" si="1"/>
        <v>0</v>
      </c>
    </row>
    <row r="5">
      <c r="A5" s="2">
        <v>41789.0</v>
      </c>
      <c r="B5" s="1" t="s">
        <v>4</v>
      </c>
      <c r="C5" s="1">
        <v>10.0</v>
      </c>
      <c r="D5" s="3" t="s">
        <v>10</v>
      </c>
      <c r="E5" s="1">
        <v>0.0</v>
      </c>
      <c r="F5" s="1">
        <v>46.0</v>
      </c>
      <c r="G5" s="1">
        <v>0.0</v>
      </c>
      <c r="H5" t="str">
        <f t="shared" si="2"/>
        <v>50</v>
      </c>
      <c r="I5" s="1">
        <v>96.0</v>
      </c>
      <c r="J5" s="3" t="s">
        <v>7</v>
      </c>
      <c r="K5" s="1">
        <v>0.0</v>
      </c>
      <c r="L5" s="1">
        <v>50.0</v>
      </c>
      <c r="M5" s="1">
        <v>1.0</v>
      </c>
      <c r="N5" t="str">
        <f t="shared" si="3"/>
        <v>40</v>
      </c>
      <c r="O5" s="1">
        <v>91.0</v>
      </c>
      <c r="P5" s="3" t="s">
        <v>9</v>
      </c>
      <c r="Q5" s="1">
        <v>0.0</v>
      </c>
      <c r="R5" s="1">
        <v>77.0</v>
      </c>
      <c r="S5" s="1">
        <v>1.0</v>
      </c>
      <c r="T5" s="1">
        <v>55.0</v>
      </c>
      <c r="U5" t="str">
        <f t="shared" ref="U5:U7" si="4">sum(R5:T5)</f>
        <v>133</v>
      </c>
      <c r="V5" t="str">
        <f t="shared" si="1"/>
        <v>0</v>
      </c>
    </row>
    <row r="6">
      <c r="A6" s="2">
        <v>41796.0</v>
      </c>
      <c r="B6" s="1" t="s">
        <v>4</v>
      </c>
      <c r="C6" s="1">
        <v>10.0</v>
      </c>
      <c r="D6" s="3" t="s">
        <v>9</v>
      </c>
      <c r="E6" s="1">
        <v>1.0</v>
      </c>
      <c r="F6" s="1">
        <v>59.0</v>
      </c>
      <c r="G6" s="1">
        <v>2.0</v>
      </c>
      <c r="H6" s="1">
        <v>36.0</v>
      </c>
      <c r="I6" s="1" t="str">
        <f t="shared" ref="I6:I15" si="5">sum(F6:H6)</f>
        <v>97</v>
      </c>
      <c r="J6" s="3" t="s">
        <v>8</v>
      </c>
      <c r="K6" s="1">
        <v>0.0</v>
      </c>
      <c r="L6" s="1">
        <v>58.0</v>
      </c>
      <c r="M6" s="1">
        <v>0.0</v>
      </c>
      <c r="N6" s="1">
        <v>33.0</v>
      </c>
      <c r="O6" s="1" t="str">
        <f t="shared" ref="O6:O15" si="6">sum(L6:N6)</f>
        <v>91</v>
      </c>
      <c r="P6" s="3" t="s">
        <v>10</v>
      </c>
      <c r="Q6" s="1">
        <v>0.0</v>
      </c>
      <c r="R6" s="1">
        <v>53.0</v>
      </c>
      <c r="S6" s="1">
        <v>1.0</v>
      </c>
      <c r="T6" s="1">
        <v>26.0</v>
      </c>
      <c r="U6" t="str">
        <f t="shared" si="4"/>
        <v>80</v>
      </c>
      <c r="V6" t="str">
        <f t="shared" si="1"/>
        <v>1</v>
      </c>
    </row>
    <row r="7">
      <c r="A7" s="2">
        <v>41803.0</v>
      </c>
      <c r="B7" s="1" t="s">
        <v>4</v>
      </c>
      <c r="C7" s="1">
        <v>7.0</v>
      </c>
      <c r="D7" s="3" t="s">
        <v>7</v>
      </c>
      <c r="E7" s="1">
        <v>0.0</v>
      </c>
      <c r="F7" s="1">
        <v>68.0</v>
      </c>
      <c r="G7" s="1">
        <v>1.0</v>
      </c>
      <c r="H7" s="1">
        <v>27.0</v>
      </c>
      <c r="I7" s="1" t="str">
        <f t="shared" si="5"/>
        <v>96</v>
      </c>
      <c r="J7" s="3" t="s">
        <v>9</v>
      </c>
      <c r="K7" s="1">
        <v>0.0</v>
      </c>
      <c r="L7" s="1">
        <v>72.0</v>
      </c>
      <c r="M7" s="1">
        <v>0.0</v>
      </c>
      <c r="N7" s="1">
        <v>27.0</v>
      </c>
      <c r="O7" s="1" t="str">
        <f t="shared" si="6"/>
        <v>99</v>
      </c>
      <c r="P7" s="1" t="s">
        <v>8</v>
      </c>
      <c r="Q7" s="1">
        <v>7.0</v>
      </c>
      <c r="R7" s="1">
        <v>83.0</v>
      </c>
      <c r="S7" s="1">
        <v>1.0</v>
      </c>
      <c r="T7" s="1">
        <v>39.0</v>
      </c>
      <c r="U7" t="str">
        <f t="shared" si="4"/>
        <v>123</v>
      </c>
      <c r="V7" t="str">
        <f t="shared" si="1"/>
        <v>7</v>
      </c>
    </row>
    <row r="8">
      <c r="A8" s="2">
        <v>41810.0</v>
      </c>
      <c r="B8" s="1" t="s">
        <v>4</v>
      </c>
      <c r="C8" s="1">
        <v>8.0</v>
      </c>
      <c r="D8" s="3" t="s">
        <v>8</v>
      </c>
      <c r="E8" s="1">
        <v>0.0</v>
      </c>
      <c r="F8" s="1">
        <v>76.0</v>
      </c>
      <c r="G8" s="1">
        <v>0.0</v>
      </c>
      <c r="H8" s="1">
        <v>34.0</v>
      </c>
      <c r="I8" s="1" t="str">
        <f t="shared" si="5"/>
        <v>110</v>
      </c>
      <c r="J8" s="3" t="s">
        <v>10</v>
      </c>
      <c r="K8" s="1">
        <v>0.0</v>
      </c>
      <c r="L8" s="1">
        <v>77.0</v>
      </c>
      <c r="M8" s="1">
        <v>0.0</v>
      </c>
      <c r="N8" s="1">
        <v>10.0</v>
      </c>
      <c r="O8" s="1" t="str">
        <f t="shared" si="6"/>
        <v>87</v>
      </c>
      <c r="P8" s="3" t="s">
        <v>7</v>
      </c>
      <c r="Q8" s="1">
        <v>1.0</v>
      </c>
      <c r="R8" s="1">
        <v>83.0</v>
      </c>
      <c r="S8" s="1">
        <v>0.0</v>
      </c>
      <c r="T8" t="str">
        <f>U8-(R8+S8)</f>
        <v>8</v>
      </c>
      <c r="U8" s="1">
        <v>91.0</v>
      </c>
      <c r="V8" t="str">
        <f t="shared" si="1"/>
        <v>1</v>
      </c>
    </row>
    <row r="9">
      <c r="A9" s="2">
        <v>41817.0</v>
      </c>
      <c r="B9" s="1" t="s">
        <v>4</v>
      </c>
      <c r="C9" s="1">
        <v>9.0</v>
      </c>
      <c r="D9" s="3" t="s">
        <v>10</v>
      </c>
      <c r="E9" s="1">
        <v>1.0</v>
      </c>
      <c r="F9" s="1">
        <v>87.0</v>
      </c>
      <c r="G9" s="1">
        <v>0.0</v>
      </c>
      <c r="H9" s="1">
        <v>6.0</v>
      </c>
      <c r="I9" s="1" t="str">
        <f t="shared" si="5"/>
        <v>93</v>
      </c>
      <c r="J9" s="3" t="s">
        <v>7</v>
      </c>
      <c r="K9" s="1">
        <v>0.0</v>
      </c>
      <c r="L9" s="1">
        <v>65.0</v>
      </c>
      <c r="M9" s="1">
        <v>0.0</v>
      </c>
      <c r="N9" s="1">
        <v>28.0</v>
      </c>
      <c r="O9" s="1" t="str">
        <f t="shared" si="6"/>
        <v>93</v>
      </c>
      <c r="P9" s="3" t="s">
        <v>9</v>
      </c>
      <c r="Q9" s="1">
        <v>3.0</v>
      </c>
      <c r="R9" s="1">
        <v>87.0</v>
      </c>
      <c r="S9" s="1">
        <v>0.0</v>
      </c>
      <c r="T9" s="1">
        <v>4.0</v>
      </c>
      <c r="U9" t="str">
        <f>sum(R9:T9)</f>
        <v>91</v>
      </c>
      <c r="V9" t="str">
        <f t="shared" si="1"/>
        <v>4</v>
      </c>
    </row>
    <row r="10">
      <c r="A10" s="2">
        <v>41824.0</v>
      </c>
      <c r="B10" s="1" t="s">
        <v>4</v>
      </c>
      <c r="C10" s="1">
        <v>9.0</v>
      </c>
      <c r="D10" s="3" t="s">
        <v>9</v>
      </c>
      <c r="E10" s="1">
        <v>1.0</v>
      </c>
      <c r="F10" s="1">
        <v>82.0</v>
      </c>
      <c r="G10" s="1">
        <v>0.0</v>
      </c>
      <c r="H10" s="1">
        <v>13.0</v>
      </c>
      <c r="I10" s="1" t="str">
        <f t="shared" si="5"/>
        <v>95</v>
      </c>
      <c r="J10" s="3" t="s">
        <v>8</v>
      </c>
      <c r="K10" s="1">
        <v>1.0</v>
      </c>
      <c r="L10" s="1">
        <v>88.0</v>
      </c>
      <c r="M10" s="1">
        <v>0.0</v>
      </c>
      <c r="N10" s="1">
        <v>9.0</v>
      </c>
      <c r="O10" s="1" t="str">
        <f t="shared" si="6"/>
        <v>97</v>
      </c>
      <c r="P10" s="3" t="s">
        <v>10</v>
      </c>
      <c r="Q10" s="1">
        <v>6.0</v>
      </c>
      <c r="R10" s="1">
        <v>71.0</v>
      </c>
      <c r="S10" s="1">
        <v>0.0</v>
      </c>
      <c r="T10" t="str">
        <f t="shared" ref="T10:T15" si="7">U10-(R10+S10)</f>
        <v>21</v>
      </c>
      <c r="U10" s="1">
        <v>92.0</v>
      </c>
      <c r="V10" t="str">
        <f t="shared" si="1"/>
        <v>8</v>
      </c>
    </row>
    <row r="11">
      <c r="A11" s="2">
        <v>41831.0</v>
      </c>
      <c r="B11" s="1" t="s">
        <v>4</v>
      </c>
      <c r="C11" s="1">
        <v>16.0</v>
      </c>
      <c r="D11" s="3" t="s">
        <v>7</v>
      </c>
      <c r="E11" s="1">
        <v>0.0</v>
      </c>
      <c r="F11" s="1">
        <v>78.0</v>
      </c>
      <c r="G11" s="1">
        <v>0.0</v>
      </c>
      <c r="H11" s="1">
        <v>17.0</v>
      </c>
      <c r="I11" s="1" t="str">
        <f t="shared" si="5"/>
        <v>95</v>
      </c>
      <c r="J11" s="3" t="s">
        <v>9</v>
      </c>
      <c r="K11" s="1">
        <v>0.0</v>
      </c>
      <c r="L11" s="1">
        <v>70.0</v>
      </c>
      <c r="M11" s="1">
        <v>0.0</v>
      </c>
      <c r="N11" s="1">
        <v>28.0</v>
      </c>
      <c r="O11" s="1" t="str">
        <f t="shared" si="6"/>
        <v>98</v>
      </c>
      <c r="P11" s="3" t="s">
        <v>8</v>
      </c>
      <c r="Q11" s="1">
        <v>11.0</v>
      </c>
      <c r="R11" s="1">
        <v>81.0</v>
      </c>
      <c r="S11" s="1">
        <v>0.0</v>
      </c>
      <c r="T11" t="str">
        <f t="shared" si="7"/>
        <v>11</v>
      </c>
      <c r="U11" s="1">
        <v>92.0</v>
      </c>
      <c r="V11" t="str">
        <f t="shared" si="1"/>
        <v>11</v>
      </c>
    </row>
    <row r="12">
      <c r="A12" s="2">
        <v>41838.0</v>
      </c>
      <c r="B12" s="1" t="s">
        <v>4</v>
      </c>
      <c r="C12" s="1">
        <v>10.0</v>
      </c>
      <c r="D12" s="3" t="s">
        <v>8</v>
      </c>
      <c r="E12" s="1">
        <v>0.0</v>
      </c>
      <c r="F12" s="1">
        <v>68.0</v>
      </c>
      <c r="G12" s="1">
        <v>0.0</v>
      </c>
      <c r="H12" s="1">
        <v>40.0</v>
      </c>
      <c r="I12" s="1" t="str">
        <f t="shared" si="5"/>
        <v>108</v>
      </c>
      <c r="J12" s="3" t="s">
        <v>10</v>
      </c>
      <c r="K12" s="1">
        <v>2.0</v>
      </c>
      <c r="L12" s="1">
        <v>32.0</v>
      </c>
      <c r="M12" s="1">
        <v>0.0</v>
      </c>
      <c r="N12" s="1">
        <v>50.0</v>
      </c>
      <c r="O12" s="1" t="str">
        <f t="shared" si="6"/>
        <v>82</v>
      </c>
      <c r="P12" s="3" t="s">
        <v>7</v>
      </c>
      <c r="Q12" s="1">
        <v>0.0</v>
      </c>
      <c r="R12" s="1">
        <v>67.0</v>
      </c>
      <c r="S12" s="1">
        <v>0.0</v>
      </c>
      <c r="T12" t="str">
        <f t="shared" si="7"/>
        <v>26</v>
      </c>
      <c r="U12" s="1">
        <v>93.0</v>
      </c>
      <c r="V12" t="str">
        <f t="shared" si="1"/>
        <v>2</v>
      </c>
    </row>
    <row r="13">
      <c r="A13" s="2">
        <v>41845.0</v>
      </c>
      <c r="B13" s="1" t="s">
        <v>4</v>
      </c>
      <c r="C13" s="1">
        <v>11.0</v>
      </c>
      <c r="D13" s="3" t="s">
        <v>10</v>
      </c>
      <c r="E13" s="1">
        <v>0.0</v>
      </c>
      <c r="F13" s="1">
        <v>55.0</v>
      </c>
      <c r="G13" s="1">
        <v>0.0</v>
      </c>
      <c r="H13" s="1">
        <v>45.0</v>
      </c>
      <c r="I13" s="1" t="str">
        <f t="shared" si="5"/>
        <v>100</v>
      </c>
      <c r="J13" s="3" t="s">
        <v>7</v>
      </c>
      <c r="K13" s="1">
        <v>2.0</v>
      </c>
      <c r="L13" s="1">
        <v>50.0</v>
      </c>
      <c r="M13" s="1">
        <v>0.0</v>
      </c>
      <c r="N13" s="1">
        <v>36.0</v>
      </c>
      <c r="O13" s="1" t="str">
        <f t="shared" si="6"/>
        <v>86</v>
      </c>
      <c r="P13" s="3" t="s">
        <v>9</v>
      </c>
      <c r="Q13" s="1">
        <v>6.0</v>
      </c>
      <c r="R13" s="1">
        <v>72.0</v>
      </c>
      <c r="S13" s="1">
        <v>0.0</v>
      </c>
      <c r="T13" t="str">
        <f t="shared" si="7"/>
        <v>32</v>
      </c>
      <c r="U13" s="1">
        <v>104.0</v>
      </c>
      <c r="V13" t="str">
        <f t="shared" si="1"/>
        <v>8</v>
      </c>
    </row>
    <row r="14">
      <c r="A14" s="2">
        <v>41852.0</v>
      </c>
      <c r="B14" s="1" t="s">
        <v>4</v>
      </c>
      <c r="C14" s="1">
        <v>10.0</v>
      </c>
      <c r="D14" s="3" t="s">
        <v>9</v>
      </c>
      <c r="E14" s="1">
        <v>0.0</v>
      </c>
      <c r="F14" s="1">
        <v>28.0</v>
      </c>
      <c r="G14" s="1">
        <v>0.0</v>
      </c>
      <c r="H14" s="1">
        <v>68.0</v>
      </c>
      <c r="I14" s="1" t="str">
        <f t="shared" si="5"/>
        <v>96</v>
      </c>
      <c r="J14" s="3" t="s">
        <v>8</v>
      </c>
      <c r="K14" s="1">
        <v>0.0</v>
      </c>
      <c r="L14" s="1">
        <v>84.0</v>
      </c>
      <c r="M14" s="1">
        <v>0.0</v>
      </c>
      <c r="N14" s="1">
        <v>2.0</v>
      </c>
      <c r="O14" s="1" t="str">
        <f t="shared" si="6"/>
        <v>86</v>
      </c>
      <c r="P14" s="3" t="s">
        <v>10</v>
      </c>
      <c r="Q14" s="1">
        <v>3.0</v>
      </c>
      <c r="R14" s="1">
        <v>45.0</v>
      </c>
      <c r="S14" s="1">
        <v>0.0</v>
      </c>
      <c r="T14" t="str">
        <f t="shared" si="7"/>
        <v>49</v>
      </c>
      <c r="U14" s="1">
        <v>94.0</v>
      </c>
      <c r="V14" t="str">
        <f t="shared" si="1"/>
        <v>3</v>
      </c>
    </row>
    <row r="15">
      <c r="A15" s="2">
        <v>41859.0</v>
      </c>
      <c r="B15" s="1" t="s">
        <v>4</v>
      </c>
      <c r="C15" s="1">
        <v>11.0</v>
      </c>
      <c r="D15" s="3" t="s">
        <v>8</v>
      </c>
      <c r="E15" s="1">
        <v>5.0</v>
      </c>
      <c r="F15" s="1">
        <v>89.0</v>
      </c>
      <c r="G15" s="1">
        <v>0.0</v>
      </c>
      <c r="H15" s="1">
        <v>10.0</v>
      </c>
      <c r="I15" s="1" t="str">
        <f t="shared" si="5"/>
        <v>99</v>
      </c>
      <c r="J15" s="3" t="s">
        <v>10</v>
      </c>
      <c r="K15" s="1">
        <v>3.0</v>
      </c>
      <c r="L15" s="1">
        <v>67.0</v>
      </c>
      <c r="M15" s="1">
        <v>0.0</v>
      </c>
      <c r="N15" s="1">
        <v>15.0</v>
      </c>
      <c r="O15" s="1" t="str">
        <f t="shared" si="6"/>
        <v>82</v>
      </c>
      <c r="P15" s="3" t="s">
        <v>7</v>
      </c>
      <c r="Q15" s="1">
        <v>2.0</v>
      </c>
      <c r="R15" s="1">
        <v>70.0</v>
      </c>
      <c r="S15" s="1">
        <v>0.0</v>
      </c>
      <c r="T15" t="str">
        <f t="shared" si="7"/>
        <v>23</v>
      </c>
      <c r="U15" s="1">
        <v>93.0</v>
      </c>
      <c r="V15" t="str">
        <f t="shared" si="1"/>
        <v>10</v>
      </c>
    </row>
    <row r="16">
      <c r="A16" s="2">
        <v>41759.0</v>
      </c>
      <c r="B16" s="1" t="s">
        <v>2</v>
      </c>
      <c r="C16" s="1">
        <v>9.5</v>
      </c>
      <c r="D16" s="3" t="s">
        <v>7</v>
      </c>
      <c r="E16" s="1">
        <v>0.0</v>
      </c>
      <c r="I16" s="1">
        <v>90.0</v>
      </c>
      <c r="J16" s="3" t="s">
        <v>10</v>
      </c>
      <c r="K16" s="1">
        <v>0.0</v>
      </c>
      <c r="O16" s="1">
        <v>89.0</v>
      </c>
      <c r="P16" s="3" t="s">
        <v>8</v>
      </c>
      <c r="Q16" s="1">
        <v>0.0</v>
      </c>
      <c r="T16" s="1">
        <v>43.0</v>
      </c>
      <c r="U16" s="1" t="str">
        <f t="shared" ref="U16:U43" si="8">sum(R16:T16)</f>
        <v>43</v>
      </c>
      <c r="V16" t="str">
        <f t="shared" si="1"/>
        <v>0</v>
      </c>
    </row>
    <row r="17">
      <c r="A17" s="2">
        <v>41773.0</v>
      </c>
      <c r="B17" s="1" t="s">
        <v>2</v>
      </c>
      <c r="C17" s="1">
        <v>9.0</v>
      </c>
      <c r="D17" s="3" t="s">
        <v>10</v>
      </c>
      <c r="E17" s="1">
        <v>0.0</v>
      </c>
      <c r="F17" s="1">
        <v>31.0</v>
      </c>
      <c r="G17" s="1">
        <v>0.0</v>
      </c>
      <c r="H17" s="1">
        <v>28.0</v>
      </c>
      <c r="I17" t="str">
        <f>sum(F17:H17)</f>
        <v>59</v>
      </c>
      <c r="J17" s="3" t="s">
        <v>7</v>
      </c>
      <c r="K17" s="1">
        <v>0.0</v>
      </c>
      <c r="L17" s="1">
        <v>25.0</v>
      </c>
      <c r="M17" s="1">
        <v>0.0</v>
      </c>
      <c r="N17" s="1">
        <v>72.0</v>
      </c>
      <c r="O17" t="str">
        <f>sum(L17:N17)</f>
        <v>97</v>
      </c>
      <c r="P17" s="3" t="s">
        <v>10</v>
      </c>
      <c r="Q17" s="1">
        <v>0.0</v>
      </c>
      <c r="R17" s="1">
        <v>43.0</v>
      </c>
      <c r="S17" s="1">
        <v>0.0</v>
      </c>
      <c r="T17" s="1">
        <v>37.0</v>
      </c>
      <c r="U17" s="1" t="str">
        <f t="shared" si="8"/>
        <v>80</v>
      </c>
      <c r="V17" t="str">
        <f t="shared" si="1"/>
        <v>0</v>
      </c>
    </row>
    <row r="18">
      <c r="A18" s="2">
        <v>41780.0</v>
      </c>
      <c r="B18" s="1" t="s">
        <v>2</v>
      </c>
      <c r="C18" s="1">
        <v>10.0</v>
      </c>
      <c r="D18" s="3" t="s">
        <v>8</v>
      </c>
      <c r="E18" s="1">
        <v>0.0</v>
      </c>
      <c r="F18" s="1">
        <v>40.0</v>
      </c>
      <c r="G18" s="1">
        <v>3.0</v>
      </c>
      <c r="H18" t="str">
        <f t="shared" ref="H18:H20" si="9">I18-(F18+G18)</f>
        <v>48</v>
      </c>
      <c r="I18" s="1">
        <v>91.0</v>
      </c>
      <c r="J18" s="3" t="s">
        <v>8</v>
      </c>
      <c r="K18" s="1">
        <v>0.0</v>
      </c>
      <c r="L18" s="1">
        <v>16.0</v>
      </c>
      <c r="M18" s="1">
        <v>2.0</v>
      </c>
      <c r="N18" t="str">
        <f t="shared" ref="N18:N20" si="10">O18-(L18+M18)</f>
        <v>66</v>
      </c>
      <c r="O18" s="1">
        <v>84.0</v>
      </c>
      <c r="P18" s="3" t="s">
        <v>9</v>
      </c>
      <c r="Q18" s="1">
        <v>0.0</v>
      </c>
      <c r="R18" s="1">
        <v>76.0</v>
      </c>
      <c r="S18" s="1">
        <v>3.0</v>
      </c>
      <c r="T18" s="1">
        <v>6.0</v>
      </c>
      <c r="U18" s="1" t="str">
        <f t="shared" si="8"/>
        <v>85</v>
      </c>
      <c r="V18" t="str">
        <f t="shared" si="1"/>
        <v>0</v>
      </c>
    </row>
    <row r="19">
      <c r="A19" s="2">
        <v>41787.0</v>
      </c>
      <c r="B19" s="1" t="s">
        <v>2</v>
      </c>
      <c r="C19" s="1">
        <v>13.0</v>
      </c>
      <c r="D19" s="3" t="s">
        <v>9</v>
      </c>
      <c r="E19" s="1">
        <v>0.0</v>
      </c>
      <c r="F19" s="1">
        <v>54.0</v>
      </c>
      <c r="G19" s="1">
        <v>15.0</v>
      </c>
      <c r="H19" t="str">
        <f t="shared" si="9"/>
        <v>28</v>
      </c>
      <c r="I19" s="1">
        <v>97.0</v>
      </c>
      <c r="J19" s="3" t="s">
        <v>9</v>
      </c>
      <c r="K19" s="1">
        <v>0.0</v>
      </c>
      <c r="L19" s="1">
        <v>27.0</v>
      </c>
      <c r="M19" s="1">
        <v>0.0</v>
      </c>
      <c r="N19" t="str">
        <f t="shared" si="10"/>
        <v>58</v>
      </c>
      <c r="O19" s="1">
        <v>85.0</v>
      </c>
      <c r="P19" s="3" t="s">
        <v>7</v>
      </c>
      <c r="Q19" s="1">
        <v>0.0</v>
      </c>
      <c r="R19" s="1">
        <v>43.0</v>
      </c>
      <c r="S19" s="1">
        <v>9.0</v>
      </c>
      <c r="T19" s="1">
        <v>3.0</v>
      </c>
      <c r="U19" s="1" t="str">
        <f t="shared" si="8"/>
        <v>55</v>
      </c>
      <c r="V19" t="str">
        <f t="shared" si="1"/>
        <v>0</v>
      </c>
    </row>
    <row r="20">
      <c r="A20" s="2">
        <v>41794.0</v>
      </c>
      <c r="B20" s="1" t="s">
        <v>2</v>
      </c>
      <c r="C20" s="1">
        <v>8.0</v>
      </c>
      <c r="D20" s="3" t="s">
        <v>7</v>
      </c>
      <c r="E20" s="1">
        <v>0.0</v>
      </c>
      <c r="F20" s="1">
        <v>43.0</v>
      </c>
      <c r="G20" s="1">
        <v>15.0</v>
      </c>
      <c r="H20" t="str">
        <f t="shared" si="9"/>
        <v>32</v>
      </c>
      <c r="I20" s="1">
        <v>90.0</v>
      </c>
      <c r="J20" s="3" t="s">
        <v>10</v>
      </c>
      <c r="K20" s="1">
        <v>0.0</v>
      </c>
      <c r="L20" s="1">
        <v>55.0</v>
      </c>
      <c r="M20" s="1">
        <v>11.0</v>
      </c>
      <c r="N20" t="str">
        <f t="shared" si="10"/>
        <v>23</v>
      </c>
      <c r="O20" s="1">
        <v>89.0</v>
      </c>
      <c r="P20" s="3" t="s">
        <v>8</v>
      </c>
      <c r="Q20" s="1">
        <v>0.0</v>
      </c>
      <c r="R20" s="1">
        <v>60.0</v>
      </c>
      <c r="S20" s="1">
        <v>3.0</v>
      </c>
      <c r="T20" s="1">
        <v>28.0</v>
      </c>
      <c r="U20" s="1" t="str">
        <f t="shared" si="8"/>
        <v>91</v>
      </c>
      <c r="V20" t="str">
        <f t="shared" si="1"/>
        <v>0</v>
      </c>
    </row>
    <row r="21">
      <c r="A21" s="2">
        <v>41801.0</v>
      </c>
      <c r="B21" s="1" t="s">
        <v>2</v>
      </c>
      <c r="C21" s="1">
        <v>9.0</v>
      </c>
      <c r="D21" s="3" t="s">
        <v>10</v>
      </c>
      <c r="E21" s="1">
        <v>0.0</v>
      </c>
      <c r="F21" s="1">
        <v>41.0</v>
      </c>
      <c r="G21" s="1">
        <v>8.0</v>
      </c>
      <c r="H21" s="1">
        <v>12.0</v>
      </c>
      <c r="I21" s="1" t="str">
        <f t="shared" ref="I21:I29" si="11">sum(F21:H21)</f>
        <v>61</v>
      </c>
      <c r="J21" s="3" t="s">
        <v>7</v>
      </c>
      <c r="K21" s="1">
        <v>0.0</v>
      </c>
      <c r="L21" s="1">
        <v>63.0</v>
      </c>
      <c r="M21" s="1">
        <v>2.0</v>
      </c>
      <c r="N21" s="1">
        <v>31.0</v>
      </c>
      <c r="O21" s="1" t="str">
        <f t="shared" ref="O21:O29" si="12">sum(L21:N21)</f>
        <v>96</v>
      </c>
      <c r="P21" s="3" t="s">
        <v>10</v>
      </c>
      <c r="Q21" s="1">
        <v>0.0</v>
      </c>
      <c r="R21" s="1">
        <v>49.0</v>
      </c>
      <c r="S21" s="1">
        <v>12.0</v>
      </c>
      <c r="T21" s="1">
        <v>1.0</v>
      </c>
      <c r="U21" s="1" t="str">
        <f t="shared" si="8"/>
        <v>62</v>
      </c>
      <c r="V21" t="str">
        <f t="shared" si="1"/>
        <v>0</v>
      </c>
    </row>
    <row r="22">
      <c r="A22" s="2">
        <v>41808.0</v>
      </c>
      <c r="B22" s="1" t="s">
        <v>2</v>
      </c>
      <c r="C22" s="1">
        <v>7.0</v>
      </c>
      <c r="D22" s="3" t="s">
        <v>8</v>
      </c>
      <c r="E22" s="1">
        <v>0.0</v>
      </c>
      <c r="F22" s="1">
        <v>73.0</v>
      </c>
      <c r="G22" s="1">
        <v>2.0</v>
      </c>
      <c r="H22" s="1">
        <v>12.0</v>
      </c>
      <c r="I22" s="1" t="str">
        <f t="shared" si="11"/>
        <v>87</v>
      </c>
      <c r="J22" s="3" t="s">
        <v>8</v>
      </c>
      <c r="K22" s="1">
        <v>0.0</v>
      </c>
      <c r="L22" s="1">
        <v>63.0</v>
      </c>
      <c r="M22" s="1">
        <v>4.0</v>
      </c>
      <c r="N22" s="1">
        <v>12.0</v>
      </c>
      <c r="O22" s="1" t="str">
        <f t="shared" si="12"/>
        <v>79</v>
      </c>
      <c r="P22" s="3" t="s">
        <v>9</v>
      </c>
      <c r="Q22" s="1">
        <v>1.0</v>
      </c>
      <c r="R22" s="1">
        <v>55.0</v>
      </c>
      <c r="S22" s="1">
        <v>10.0</v>
      </c>
      <c r="T22" s="1">
        <v>10.0</v>
      </c>
      <c r="U22" s="1" t="str">
        <f t="shared" si="8"/>
        <v>75</v>
      </c>
      <c r="V22" t="str">
        <f t="shared" si="1"/>
        <v>1</v>
      </c>
    </row>
    <row r="23">
      <c r="A23" s="2">
        <v>41815.0</v>
      </c>
      <c r="B23" s="1" t="s">
        <v>2</v>
      </c>
      <c r="C23" s="1">
        <v>10.0</v>
      </c>
      <c r="D23" s="3" t="s">
        <v>9</v>
      </c>
      <c r="E23" s="1">
        <v>1.0</v>
      </c>
      <c r="F23" s="1">
        <v>53.0</v>
      </c>
      <c r="G23" s="1">
        <v>23.0</v>
      </c>
      <c r="H23" s="1">
        <v>19.0</v>
      </c>
      <c r="I23" s="1" t="str">
        <f t="shared" si="11"/>
        <v>95</v>
      </c>
      <c r="J23" s="3" t="s">
        <v>9</v>
      </c>
      <c r="K23" s="1">
        <v>1.0</v>
      </c>
      <c r="L23" s="1">
        <v>52.0</v>
      </c>
      <c r="M23" s="1">
        <v>7.0</v>
      </c>
      <c r="N23" s="1">
        <v>33.0</v>
      </c>
      <c r="O23" s="1" t="str">
        <f t="shared" si="12"/>
        <v>92</v>
      </c>
      <c r="P23" s="3" t="s">
        <v>7</v>
      </c>
      <c r="Q23" s="1">
        <v>0.0</v>
      </c>
      <c r="R23" s="1">
        <v>50.0</v>
      </c>
      <c r="S23" s="1">
        <v>2.0</v>
      </c>
      <c r="T23" s="1">
        <v>13.0</v>
      </c>
      <c r="U23" s="1" t="str">
        <f t="shared" si="8"/>
        <v>65</v>
      </c>
      <c r="V23" t="str">
        <f t="shared" si="1"/>
        <v>2</v>
      </c>
    </row>
    <row r="24">
      <c r="A24" s="2">
        <v>41822.0</v>
      </c>
      <c r="B24" s="1" t="s">
        <v>2</v>
      </c>
      <c r="C24" s="1">
        <v>10.0</v>
      </c>
      <c r="D24" s="3" t="s">
        <v>7</v>
      </c>
      <c r="E24" s="1">
        <v>0.0</v>
      </c>
      <c r="F24" s="1">
        <v>40.0</v>
      </c>
      <c r="G24" s="1">
        <v>20.0</v>
      </c>
      <c r="H24" s="1">
        <v>18.0</v>
      </c>
      <c r="I24" s="1" t="str">
        <f t="shared" si="11"/>
        <v>78</v>
      </c>
      <c r="J24" s="3" t="s">
        <v>10</v>
      </c>
      <c r="K24" s="1">
        <v>0.0</v>
      </c>
      <c r="L24" s="1">
        <v>52.0</v>
      </c>
      <c r="M24" s="1">
        <v>20.0</v>
      </c>
      <c r="N24" s="1">
        <v>8.0</v>
      </c>
      <c r="O24" s="1" t="str">
        <f t="shared" si="12"/>
        <v>80</v>
      </c>
      <c r="P24" s="1" t="s">
        <v>8</v>
      </c>
      <c r="Q24" s="1">
        <v>0.0</v>
      </c>
      <c r="R24" s="1">
        <v>31.0</v>
      </c>
      <c r="S24" s="1">
        <v>4.0</v>
      </c>
      <c r="T24" s="1">
        <v>2.0</v>
      </c>
      <c r="U24" s="1" t="str">
        <f t="shared" si="8"/>
        <v>37</v>
      </c>
      <c r="V24" t="str">
        <f>2+5+K24+Q24</f>
        <v>7</v>
      </c>
    </row>
    <row r="25">
      <c r="A25" s="2">
        <v>41829.0</v>
      </c>
      <c r="B25" s="1" t="s">
        <v>2</v>
      </c>
      <c r="C25" s="1">
        <v>11.0</v>
      </c>
      <c r="D25" s="3" t="s">
        <v>10</v>
      </c>
      <c r="E25" s="1">
        <v>0.0</v>
      </c>
      <c r="F25" s="1">
        <v>45.0</v>
      </c>
      <c r="G25" s="1">
        <v>12.0</v>
      </c>
      <c r="H25" s="1">
        <v>2.0</v>
      </c>
      <c r="I25" s="1" t="str">
        <f t="shared" si="11"/>
        <v>59</v>
      </c>
      <c r="J25" s="3" t="s">
        <v>7</v>
      </c>
      <c r="K25" s="1">
        <v>1.0</v>
      </c>
      <c r="L25" s="1">
        <v>60.0</v>
      </c>
      <c r="M25" s="1">
        <v>5.0</v>
      </c>
      <c r="N25" s="1">
        <v>21.0</v>
      </c>
      <c r="O25" s="1" t="str">
        <f t="shared" si="12"/>
        <v>86</v>
      </c>
      <c r="P25" s="3" t="s">
        <v>10</v>
      </c>
      <c r="Q25" s="1">
        <v>0.0</v>
      </c>
      <c r="R25" s="1">
        <v>55.0</v>
      </c>
      <c r="S25" s="1">
        <v>22.0</v>
      </c>
      <c r="T25" s="1">
        <v>6.0</v>
      </c>
      <c r="U25" s="1" t="str">
        <f t="shared" si="8"/>
        <v>83</v>
      </c>
      <c r="V25" t="str">
        <f t="shared" ref="V25:V43" si="13">E25+K25+Q25</f>
        <v>1</v>
      </c>
    </row>
    <row r="26">
      <c r="A26" s="2">
        <v>41836.0</v>
      </c>
      <c r="B26" s="1" t="s">
        <v>2</v>
      </c>
      <c r="C26" s="1">
        <v>10.0</v>
      </c>
      <c r="D26" s="3" t="s">
        <v>8</v>
      </c>
      <c r="E26" s="1">
        <v>0.0</v>
      </c>
      <c r="F26" s="1">
        <v>61.0</v>
      </c>
      <c r="G26" s="1">
        <v>6.0</v>
      </c>
      <c r="H26" s="1">
        <v>8.0</v>
      </c>
      <c r="I26" s="1" t="str">
        <f t="shared" si="11"/>
        <v>75</v>
      </c>
      <c r="J26" s="3" t="s">
        <v>8</v>
      </c>
      <c r="K26" s="1">
        <v>1.0</v>
      </c>
      <c r="L26" s="1">
        <v>56.0</v>
      </c>
      <c r="M26" s="1">
        <v>8.0</v>
      </c>
      <c r="N26" s="1">
        <v>17.0</v>
      </c>
      <c r="O26" s="1" t="str">
        <f t="shared" si="12"/>
        <v>81</v>
      </c>
      <c r="P26" s="3" t="s">
        <v>9</v>
      </c>
      <c r="Q26" s="1">
        <v>3.0</v>
      </c>
      <c r="R26" s="1">
        <v>59.0</v>
      </c>
      <c r="S26" s="1">
        <v>12.0</v>
      </c>
      <c r="T26" s="1">
        <v>48.0</v>
      </c>
      <c r="U26" s="1" t="str">
        <f t="shared" si="8"/>
        <v>119</v>
      </c>
      <c r="V26" t="str">
        <f t="shared" si="13"/>
        <v>4</v>
      </c>
    </row>
    <row r="27">
      <c r="A27" s="2">
        <v>41843.0</v>
      </c>
      <c r="B27" s="1" t="s">
        <v>2</v>
      </c>
      <c r="C27" s="1">
        <v>8.0</v>
      </c>
      <c r="D27" s="3" t="s">
        <v>9</v>
      </c>
      <c r="E27" s="1">
        <v>0.0</v>
      </c>
      <c r="F27" s="1">
        <v>60.0</v>
      </c>
      <c r="G27" s="1">
        <v>10.0</v>
      </c>
      <c r="H27" s="1">
        <v>9.0</v>
      </c>
      <c r="I27" s="1" t="str">
        <f t="shared" si="11"/>
        <v>79</v>
      </c>
      <c r="J27" s="3" t="s">
        <v>9</v>
      </c>
      <c r="K27" s="1">
        <v>1.0</v>
      </c>
      <c r="L27" s="1">
        <v>67.0</v>
      </c>
      <c r="M27" s="1">
        <v>7.0</v>
      </c>
      <c r="N27" s="1">
        <v>9.0</v>
      </c>
      <c r="O27" s="1" t="str">
        <f t="shared" si="12"/>
        <v>83</v>
      </c>
      <c r="P27" s="3" t="s">
        <v>7</v>
      </c>
      <c r="Q27" s="1">
        <v>2.0</v>
      </c>
      <c r="R27" s="1">
        <v>59.0</v>
      </c>
      <c r="S27" s="1">
        <v>1.0</v>
      </c>
      <c r="T27" s="1">
        <v>3.0</v>
      </c>
      <c r="U27" s="1" t="str">
        <f t="shared" si="8"/>
        <v>63</v>
      </c>
      <c r="V27" t="str">
        <f t="shared" si="13"/>
        <v>3</v>
      </c>
    </row>
    <row r="28">
      <c r="A28" s="2">
        <v>41850.0</v>
      </c>
      <c r="B28" s="1" t="s">
        <v>2</v>
      </c>
      <c r="C28" s="1">
        <v>11.0</v>
      </c>
      <c r="D28" s="3" t="s">
        <v>7</v>
      </c>
      <c r="E28" s="1">
        <v>0.0</v>
      </c>
      <c r="F28" s="1">
        <v>45.0</v>
      </c>
      <c r="G28" s="1">
        <v>12.0</v>
      </c>
      <c r="H28" s="1">
        <v>7.0</v>
      </c>
      <c r="I28" s="1" t="str">
        <f t="shared" si="11"/>
        <v>64</v>
      </c>
      <c r="J28" s="3" t="s">
        <v>10</v>
      </c>
      <c r="K28" s="1">
        <v>1.0</v>
      </c>
      <c r="L28" s="1">
        <v>45.0</v>
      </c>
      <c r="M28" s="1">
        <v>9.0</v>
      </c>
      <c r="N28" s="1">
        <v>11.0</v>
      </c>
      <c r="O28" s="1" t="str">
        <f t="shared" si="12"/>
        <v>65</v>
      </c>
      <c r="P28" s="3" t="s">
        <v>8</v>
      </c>
      <c r="Q28" s="1">
        <v>1.0</v>
      </c>
      <c r="R28" s="1">
        <v>69.0</v>
      </c>
      <c r="S28" s="1">
        <v>10.0</v>
      </c>
      <c r="T28" s="1">
        <v>14.0</v>
      </c>
      <c r="U28" s="1" t="str">
        <f t="shared" si="8"/>
        <v>93</v>
      </c>
      <c r="V28" t="str">
        <f t="shared" si="13"/>
        <v>2</v>
      </c>
    </row>
    <row r="29">
      <c r="A29" s="2">
        <v>41857.0</v>
      </c>
      <c r="B29" s="1" t="s">
        <v>2</v>
      </c>
      <c r="C29" s="1">
        <v>18.0</v>
      </c>
      <c r="D29" s="3" t="s">
        <v>10</v>
      </c>
      <c r="E29" s="1">
        <v>0.0</v>
      </c>
      <c r="F29" s="1">
        <v>45.0</v>
      </c>
      <c r="G29" s="1">
        <v>4.0</v>
      </c>
      <c r="H29" s="1">
        <v>5.0</v>
      </c>
      <c r="I29" s="1" t="str">
        <f t="shared" si="11"/>
        <v>54</v>
      </c>
      <c r="J29" s="3" t="s">
        <v>7</v>
      </c>
      <c r="K29" s="1">
        <v>2.0</v>
      </c>
      <c r="L29" s="1">
        <v>77.0</v>
      </c>
      <c r="M29" s="1">
        <v>12.0</v>
      </c>
      <c r="N29" s="1">
        <v>5.0</v>
      </c>
      <c r="O29" s="1" t="str">
        <f t="shared" si="12"/>
        <v>94</v>
      </c>
      <c r="P29" s="3" t="s">
        <v>10</v>
      </c>
      <c r="Q29" s="1">
        <v>4.0</v>
      </c>
      <c r="R29" s="1">
        <v>50.0</v>
      </c>
      <c r="S29" s="1">
        <v>11.0</v>
      </c>
      <c r="T29" s="1">
        <v>15.0</v>
      </c>
      <c r="U29" s="1" t="str">
        <f t="shared" si="8"/>
        <v>76</v>
      </c>
      <c r="V29" t="str">
        <f t="shared" si="13"/>
        <v>6</v>
      </c>
    </row>
    <row r="30">
      <c r="A30" s="2">
        <v>41760.0</v>
      </c>
      <c r="B30" s="1" t="s">
        <v>3</v>
      </c>
      <c r="C30" s="1">
        <v>11.0</v>
      </c>
      <c r="D30" s="3" t="s">
        <v>8</v>
      </c>
      <c r="E30" s="1">
        <v>0.0</v>
      </c>
      <c r="I30" s="1">
        <v>100.0</v>
      </c>
      <c r="J30" s="3" t="s">
        <v>9</v>
      </c>
      <c r="K30" s="1">
        <v>0.0</v>
      </c>
      <c r="O30" s="1">
        <v>101.0</v>
      </c>
      <c r="P30" s="3" t="s">
        <v>9</v>
      </c>
      <c r="Q30" s="1">
        <v>0.0</v>
      </c>
      <c r="T30" s="1">
        <v>1.0</v>
      </c>
      <c r="U30" s="1" t="str">
        <f t="shared" si="8"/>
        <v>1</v>
      </c>
      <c r="V30" t="str">
        <f t="shared" si="13"/>
        <v>0</v>
      </c>
    </row>
    <row r="31">
      <c r="A31" s="2">
        <v>41774.0</v>
      </c>
      <c r="B31" s="1" t="s">
        <v>3</v>
      </c>
      <c r="C31" s="1">
        <v>13.0</v>
      </c>
      <c r="D31" s="3" t="s">
        <v>9</v>
      </c>
      <c r="E31" s="1">
        <v>0.0</v>
      </c>
      <c r="F31" s="1">
        <v>46.0</v>
      </c>
      <c r="G31" s="1">
        <v>7.0</v>
      </c>
      <c r="H31" s="1">
        <v>14.0</v>
      </c>
      <c r="I31" t="str">
        <f t="shared" ref="I31:I32" si="14">sum(F31:H31)</f>
        <v>67</v>
      </c>
      <c r="J31" s="3" t="s">
        <v>7</v>
      </c>
      <c r="K31" s="1">
        <v>0.0</v>
      </c>
      <c r="L31" s="1">
        <v>49.0</v>
      </c>
      <c r="M31" s="1">
        <v>7.0</v>
      </c>
      <c r="N31" s="1">
        <v>33.0</v>
      </c>
      <c r="O31" t="str">
        <f t="shared" ref="O31:O32" si="15">sum(L31:N31)</f>
        <v>89</v>
      </c>
      <c r="P31" s="3" t="s">
        <v>8</v>
      </c>
      <c r="Q31" s="1">
        <v>0.0</v>
      </c>
      <c r="R31" s="1">
        <v>59.0</v>
      </c>
      <c r="S31" s="1">
        <v>8.0</v>
      </c>
      <c r="T31" s="1">
        <v>11.0</v>
      </c>
      <c r="U31" s="1" t="str">
        <f t="shared" si="8"/>
        <v>78</v>
      </c>
      <c r="V31" t="str">
        <f t="shared" si="13"/>
        <v>0</v>
      </c>
    </row>
    <row r="32">
      <c r="A32" s="2">
        <v>41781.0</v>
      </c>
      <c r="B32" s="1" t="s">
        <v>3</v>
      </c>
      <c r="C32" s="1">
        <v>13.0</v>
      </c>
      <c r="D32" s="3" t="s">
        <v>8</v>
      </c>
      <c r="E32" s="1">
        <v>0.0</v>
      </c>
      <c r="F32" s="1">
        <v>3.0</v>
      </c>
      <c r="G32" s="1">
        <v>93.0</v>
      </c>
      <c r="H32" s="1">
        <v>5.0</v>
      </c>
      <c r="I32" t="str">
        <f t="shared" si="14"/>
        <v>101</v>
      </c>
      <c r="J32" s="3" t="s">
        <v>9</v>
      </c>
      <c r="K32" s="1">
        <v>0.0</v>
      </c>
      <c r="L32" s="1">
        <v>47.0</v>
      </c>
      <c r="M32" s="1">
        <v>51.0</v>
      </c>
      <c r="N32" s="1">
        <v>9.0</v>
      </c>
      <c r="O32" t="str">
        <f t="shared" si="15"/>
        <v>107</v>
      </c>
      <c r="P32" s="3" t="s">
        <v>9</v>
      </c>
      <c r="Q32" s="1">
        <v>0.0</v>
      </c>
      <c r="R32" s="1">
        <v>2.0</v>
      </c>
      <c r="S32" s="1">
        <v>68.0</v>
      </c>
      <c r="T32" s="1">
        <v>12.0</v>
      </c>
      <c r="U32" s="1" t="str">
        <f t="shared" si="8"/>
        <v>82</v>
      </c>
      <c r="V32" t="str">
        <f t="shared" si="13"/>
        <v>0</v>
      </c>
    </row>
    <row r="33">
      <c r="A33" s="2">
        <v>41788.0</v>
      </c>
      <c r="B33" s="1" t="s">
        <v>3</v>
      </c>
      <c r="C33" s="1">
        <v>15.0</v>
      </c>
      <c r="D33" s="3" t="s">
        <v>9</v>
      </c>
      <c r="E33" s="1">
        <v>2.0</v>
      </c>
      <c r="F33" s="1">
        <v>51.0</v>
      </c>
      <c r="G33" s="1">
        <v>6.0</v>
      </c>
      <c r="H33" t="str">
        <f t="shared" ref="H33:H34" si="16">I33-(F33+G33)</f>
        <v>10</v>
      </c>
      <c r="I33" s="1">
        <v>67.0</v>
      </c>
      <c r="J33" s="3" t="s">
        <v>7</v>
      </c>
      <c r="K33" s="1">
        <v>1.0</v>
      </c>
      <c r="L33" s="1">
        <v>80.0</v>
      </c>
      <c r="M33" s="1">
        <v>7.0</v>
      </c>
      <c r="N33" t="str">
        <f t="shared" ref="N33:N34" si="17">O33-(L33+M33)</f>
        <v>2</v>
      </c>
      <c r="O33" s="1">
        <v>89.0</v>
      </c>
      <c r="P33" s="3" t="s">
        <v>8</v>
      </c>
      <c r="Q33" s="1">
        <v>5.0</v>
      </c>
      <c r="R33" s="1">
        <v>74.0</v>
      </c>
      <c r="S33" s="1">
        <v>9.0</v>
      </c>
      <c r="T33" s="1">
        <v>2.0</v>
      </c>
      <c r="U33" s="1" t="str">
        <f t="shared" si="8"/>
        <v>85</v>
      </c>
      <c r="V33" t="str">
        <f t="shared" si="13"/>
        <v>8</v>
      </c>
    </row>
    <row r="34">
      <c r="A34" s="2">
        <v>41795.0</v>
      </c>
      <c r="B34" s="1" t="s">
        <v>3</v>
      </c>
      <c r="C34" s="1">
        <v>13.0</v>
      </c>
      <c r="D34" s="3" t="s">
        <v>9</v>
      </c>
      <c r="E34" s="1">
        <v>1.0</v>
      </c>
      <c r="F34" s="1">
        <v>52.0</v>
      </c>
      <c r="G34" s="1">
        <v>7.0</v>
      </c>
      <c r="H34" t="str">
        <f t="shared" si="16"/>
        <v>8</v>
      </c>
      <c r="I34" s="1">
        <v>67.0</v>
      </c>
      <c r="J34" s="3" t="s">
        <v>7</v>
      </c>
      <c r="K34" s="1">
        <v>2.0</v>
      </c>
      <c r="L34" s="1">
        <v>79.0</v>
      </c>
      <c r="M34" s="1">
        <v>7.0</v>
      </c>
      <c r="N34" t="str">
        <f t="shared" si="17"/>
        <v>3</v>
      </c>
      <c r="O34" s="1">
        <v>89.0</v>
      </c>
      <c r="P34" s="3" t="s">
        <v>8</v>
      </c>
      <c r="Q34" s="1">
        <v>2.0</v>
      </c>
      <c r="R34" s="1">
        <v>60.0</v>
      </c>
      <c r="S34" s="1">
        <v>12.0</v>
      </c>
      <c r="T34" s="1">
        <v>30.0</v>
      </c>
      <c r="U34" s="1" t="str">
        <f t="shared" si="8"/>
        <v>102</v>
      </c>
      <c r="V34" t="str">
        <f t="shared" si="13"/>
        <v>5</v>
      </c>
    </row>
    <row r="35">
      <c r="A35" s="2">
        <v>41802.0</v>
      </c>
      <c r="B35" s="1" t="s">
        <v>3</v>
      </c>
      <c r="C35" s="1">
        <v>15.0</v>
      </c>
      <c r="D35" s="3" t="s">
        <v>9</v>
      </c>
      <c r="E35" s="1">
        <v>2.0</v>
      </c>
      <c r="F35" s="1">
        <v>48.0</v>
      </c>
      <c r="G35" s="1">
        <v>8.0</v>
      </c>
      <c r="H35" s="1">
        <v>1.0</v>
      </c>
      <c r="I35" s="1" t="str">
        <f t="shared" ref="I35:I36" si="18">sum(F35:H35)</f>
        <v>57</v>
      </c>
      <c r="J35" s="3" t="s">
        <v>7</v>
      </c>
      <c r="K35" s="1">
        <v>1.0</v>
      </c>
      <c r="L35" s="1">
        <v>86.0</v>
      </c>
      <c r="M35" s="1">
        <v>8.0</v>
      </c>
      <c r="N35" s="1">
        <v>1.0</v>
      </c>
      <c r="O35" s="1" t="str">
        <f t="shared" ref="O35:O43" si="19">sum(L35:N35)</f>
        <v>95</v>
      </c>
      <c r="P35" s="1" t="s">
        <v>8</v>
      </c>
      <c r="Q35" s="1">
        <v>3.0</v>
      </c>
      <c r="R35" s="1">
        <v>63.0</v>
      </c>
      <c r="S35" s="1">
        <v>11.0</v>
      </c>
      <c r="T35" s="1">
        <v>6.0</v>
      </c>
      <c r="U35" s="1" t="str">
        <f t="shared" si="8"/>
        <v>80</v>
      </c>
      <c r="V35" t="str">
        <f t="shared" si="13"/>
        <v>6</v>
      </c>
    </row>
    <row r="36">
      <c r="A36" s="2">
        <v>41809.0</v>
      </c>
      <c r="B36" s="1" t="s">
        <v>3</v>
      </c>
      <c r="C36" s="1">
        <v>16.0</v>
      </c>
      <c r="D36" s="3" t="s">
        <v>9</v>
      </c>
      <c r="E36" s="1">
        <v>3.0</v>
      </c>
      <c r="F36" s="1">
        <v>54.0</v>
      </c>
      <c r="G36" s="1">
        <v>8.0</v>
      </c>
      <c r="H36" s="1">
        <v>1.0</v>
      </c>
      <c r="I36" s="1" t="str">
        <f t="shared" si="18"/>
        <v>63</v>
      </c>
      <c r="J36" s="3" t="s">
        <v>7</v>
      </c>
      <c r="K36" s="1">
        <v>0.0</v>
      </c>
      <c r="L36" s="1">
        <v>70.0</v>
      </c>
      <c r="M36" s="1">
        <v>9.0</v>
      </c>
      <c r="N36" s="1">
        <v>7.0</v>
      </c>
      <c r="O36" s="1" t="str">
        <f t="shared" si="19"/>
        <v>86</v>
      </c>
      <c r="P36" s="3" t="s">
        <v>8</v>
      </c>
      <c r="Q36" s="1">
        <v>11.0</v>
      </c>
      <c r="R36" s="1">
        <v>80.0</v>
      </c>
      <c r="S36" s="1">
        <v>12.0</v>
      </c>
      <c r="T36" s="1">
        <v>7.0</v>
      </c>
      <c r="U36" s="1" t="str">
        <f t="shared" si="8"/>
        <v>99</v>
      </c>
      <c r="V36" t="str">
        <f t="shared" si="13"/>
        <v>14</v>
      </c>
    </row>
    <row r="37">
      <c r="A37" s="2">
        <v>41816.0</v>
      </c>
      <c r="B37" s="1" t="s">
        <v>3</v>
      </c>
      <c r="C37" s="1">
        <v>14.0</v>
      </c>
      <c r="D37" s="3" t="s">
        <v>11</v>
      </c>
      <c r="E37" s="1">
        <v>7.0</v>
      </c>
      <c r="F37" s="1">
        <v>156.0</v>
      </c>
      <c r="G37" s="1">
        <v>26.0</v>
      </c>
      <c r="H37" s="1">
        <v>2.0</v>
      </c>
      <c r="I37" s="1" t="str">
        <f>72+84+10+16</f>
        <v>182</v>
      </c>
      <c r="J37" s="3" t="s">
        <v>10</v>
      </c>
      <c r="K37" s="1">
        <v>1.0</v>
      </c>
      <c r="L37" s="1">
        <v>92.0</v>
      </c>
      <c r="M37" s="1">
        <v>4.0</v>
      </c>
      <c r="N37" s="1">
        <v>1.0</v>
      </c>
      <c r="O37" s="1" t="str">
        <f t="shared" si="19"/>
        <v>97</v>
      </c>
      <c r="P37" s="3" t="s">
        <v>7</v>
      </c>
      <c r="Q37" s="1">
        <v>11.0</v>
      </c>
      <c r="R37" s="1">
        <v>85.0</v>
      </c>
      <c r="S37" s="1">
        <v>10.0</v>
      </c>
      <c r="T37" s="1">
        <v>25.0</v>
      </c>
      <c r="U37" s="1" t="str">
        <f t="shared" si="8"/>
        <v>120</v>
      </c>
      <c r="V37" t="str">
        <f t="shared" si="13"/>
        <v>19</v>
      </c>
    </row>
    <row r="38">
      <c r="A38" s="2">
        <v>41823.0</v>
      </c>
      <c r="B38" s="1" t="s">
        <v>3</v>
      </c>
      <c r="C38" s="1">
        <v>15.0</v>
      </c>
      <c r="D38" s="3" t="s">
        <v>9</v>
      </c>
      <c r="E38" s="1">
        <v>0.0</v>
      </c>
      <c r="F38" s="1">
        <v>49.0</v>
      </c>
      <c r="G38" s="1">
        <v>0.0</v>
      </c>
      <c r="H38" s="1">
        <v>1.0</v>
      </c>
      <c r="I38" s="1" t="str">
        <f t="shared" ref="I38:I43" si="20">sum(F38:H38)</f>
        <v>50</v>
      </c>
      <c r="J38" s="3" t="s">
        <v>7</v>
      </c>
      <c r="K38" s="1">
        <v>3.0</v>
      </c>
      <c r="L38" s="1">
        <v>66.0</v>
      </c>
      <c r="M38" s="1">
        <v>4.0</v>
      </c>
      <c r="N38" s="1">
        <v>4.0</v>
      </c>
      <c r="O38" s="1" t="str">
        <f t="shared" si="19"/>
        <v>74</v>
      </c>
      <c r="P38" s="1" t="s">
        <v>8</v>
      </c>
      <c r="Q38" s="1">
        <v>9.0</v>
      </c>
      <c r="R38" s="1">
        <v>78.0</v>
      </c>
      <c r="S38" s="1">
        <v>0.0</v>
      </c>
      <c r="T38" s="1">
        <v>10.0</v>
      </c>
      <c r="U38" s="1" t="str">
        <f t="shared" si="8"/>
        <v>88</v>
      </c>
      <c r="V38" t="str">
        <f t="shared" si="13"/>
        <v>12</v>
      </c>
    </row>
    <row r="39">
      <c r="A39" s="2">
        <v>41830.0</v>
      </c>
      <c r="B39" s="1" t="s">
        <v>3</v>
      </c>
      <c r="C39" s="1">
        <v>16.0</v>
      </c>
      <c r="D39" s="3" t="s">
        <v>10</v>
      </c>
      <c r="E39" s="1">
        <v>8.0</v>
      </c>
      <c r="F39" s="1">
        <v>73.0</v>
      </c>
      <c r="G39" s="1">
        <v>3.0</v>
      </c>
      <c r="H39" s="1">
        <v>2.0</v>
      </c>
      <c r="I39" s="1" t="str">
        <f t="shared" si="20"/>
        <v>78</v>
      </c>
      <c r="J39" s="3" t="s">
        <v>10</v>
      </c>
      <c r="K39" s="1">
        <v>6.0</v>
      </c>
      <c r="L39" s="1">
        <v>83.0</v>
      </c>
      <c r="M39" s="1">
        <v>3.0</v>
      </c>
      <c r="N39" s="1">
        <v>3.0</v>
      </c>
      <c r="O39" s="1" t="str">
        <f t="shared" si="19"/>
        <v>89</v>
      </c>
      <c r="P39" s="3" t="s">
        <v>7</v>
      </c>
      <c r="Q39" s="1">
        <v>10.0</v>
      </c>
      <c r="R39" s="1">
        <v>82.0</v>
      </c>
      <c r="S39" s="1">
        <v>0.0</v>
      </c>
      <c r="T39" s="1">
        <v>2.0</v>
      </c>
      <c r="U39" s="1" t="str">
        <f t="shared" si="8"/>
        <v>84</v>
      </c>
      <c r="V39" t="str">
        <f t="shared" si="13"/>
        <v>24</v>
      </c>
    </row>
    <row r="40">
      <c r="A40" s="2">
        <v>41837.0</v>
      </c>
      <c r="B40" s="1" t="s">
        <v>3</v>
      </c>
      <c r="C40" s="1">
        <v>16.0</v>
      </c>
      <c r="D40" s="3" t="s">
        <v>9</v>
      </c>
      <c r="E40" s="1">
        <v>0.0</v>
      </c>
      <c r="F40" s="1">
        <v>48.0</v>
      </c>
      <c r="G40" s="1">
        <v>1.0</v>
      </c>
      <c r="H40" s="1">
        <v>1.0</v>
      </c>
      <c r="I40" s="1" t="str">
        <f t="shared" si="20"/>
        <v>50</v>
      </c>
      <c r="J40" s="3" t="s">
        <v>7</v>
      </c>
      <c r="K40" s="1">
        <v>5.0</v>
      </c>
      <c r="L40" s="1">
        <v>68.0</v>
      </c>
      <c r="M40" s="1">
        <v>6.0</v>
      </c>
      <c r="N40" s="1">
        <v>1.0</v>
      </c>
      <c r="O40" s="1" t="str">
        <f t="shared" si="19"/>
        <v>75</v>
      </c>
      <c r="P40" s="3" t="s">
        <v>8</v>
      </c>
      <c r="Q40" s="1">
        <v>0.0</v>
      </c>
      <c r="R40" s="1">
        <v>75.0</v>
      </c>
      <c r="S40" s="1">
        <v>1.0</v>
      </c>
      <c r="T40" s="1">
        <v>38.0</v>
      </c>
      <c r="U40" s="1" t="str">
        <f t="shared" si="8"/>
        <v>114</v>
      </c>
      <c r="V40" t="str">
        <f t="shared" si="13"/>
        <v>5</v>
      </c>
    </row>
    <row r="41">
      <c r="A41" s="2">
        <v>41844.0</v>
      </c>
      <c r="B41" s="1" t="s">
        <v>3</v>
      </c>
      <c r="C41" s="1">
        <v>15.0</v>
      </c>
      <c r="D41" s="3" t="s">
        <v>10</v>
      </c>
      <c r="E41" s="1">
        <v>3.0</v>
      </c>
      <c r="F41" s="1">
        <v>68.0</v>
      </c>
      <c r="G41" s="1">
        <v>0.0</v>
      </c>
      <c r="H41" s="1">
        <v>10.0</v>
      </c>
      <c r="I41" s="1" t="str">
        <f t="shared" si="20"/>
        <v>78</v>
      </c>
      <c r="J41" s="3" t="s">
        <v>10</v>
      </c>
      <c r="K41" s="1">
        <v>4.0</v>
      </c>
      <c r="L41" s="1">
        <v>72.0</v>
      </c>
      <c r="M41" s="1">
        <v>4.0</v>
      </c>
      <c r="N41" s="1">
        <v>6.0</v>
      </c>
      <c r="O41" s="1" t="str">
        <f t="shared" si="19"/>
        <v>82</v>
      </c>
      <c r="P41" s="3" t="s">
        <v>7</v>
      </c>
      <c r="Q41" s="1">
        <v>8.0</v>
      </c>
      <c r="R41" s="1">
        <v>75.0</v>
      </c>
      <c r="S41" s="1">
        <v>4.0</v>
      </c>
      <c r="T41" s="1">
        <v>7.0</v>
      </c>
      <c r="U41" s="1" t="str">
        <f t="shared" si="8"/>
        <v>86</v>
      </c>
      <c r="V41" t="str">
        <f t="shared" si="13"/>
        <v>15</v>
      </c>
    </row>
    <row r="42">
      <c r="A42" s="2">
        <v>41851.0</v>
      </c>
      <c r="B42" s="1" t="s">
        <v>3</v>
      </c>
      <c r="C42" s="1">
        <v>17.0</v>
      </c>
      <c r="D42" s="3" t="s">
        <v>9</v>
      </c>
      <c r="E42" s="1">
        <v>1.0</v>
      </c>
      <c r="F42" s="1">
        <v>50.0</v>
      </c>
      <c r="G42" s="1">
        <v>0.0</v>
      </c>
      <c r="H42" s="1">
        <v>0.0</v>
      </c>
      <c r="I42" s="1" t="str">
        <f t="shared" si="20"/>
        <v>50</v>
      </c>
      <c r="J42" s="3" t="s">
        <v>7</v>
      </c>
      <c r="K42" s="1">
        <v>1.0</v>
      </c>
      <c r="L42" s="1">
        <v>59.0</v>
      </c>
      <c r="M42" s="1">
        <v>2.0</v>
      </c>
      <c r="N42" s="1">
        <v>8.0</v>
      </c>
      <c r="O42" s="1" t="str">
        <f t="shared" si="19"/>
        <v>69</v>
      </c>
      <c r="P42" s="3" t="s">
        <v>8</v>
      </c>
      <c r="Q42" s="1">
        <v>0.0</v>
      </c>
      <c r="R42" s="1">
        <v>70.0</v>
      </c>
      <c r="S42" s="1">
        <v>0.0</v>
      </c>
      <c r="T42" s="1">
        <v>1.0</v>
      </c>
      <c r="U42" s="1" t="str">
        <f t="shared" si="8"/>
        <v>71</v>
      </c>
      <c r="V42" t="str">
        <f t="shared" si="13"/>
        <v>2</v>
      </c>
    </row>
    <row r="43">
      <c r="A43" s="2">
        <v>41858.0</v>
      </c>
      <c r="B43" s="1" t="s">
        <v>3</v>
      </c>
      <c r="C43" s="1">
        <v>15.0</v>
      </c>
      <c r="D43" s="3" t="s">
        <v>10</v>
      </c>
      <c r="E43" s="1">
        <v>3.0</v>
      </c>
      <c r="F43" s="1">
        <v>71.0</v>
      </c>
      <c r="G43" s="1">
        <v>0.0</v>
      </c>
      <c r="H43" s="1">
        <v>7.0</v>
      </c>
      <c r="I43" s="1" t="str">
        <f t="shared" si="20"/>
        <v>78</v>
      </c>
      <c r="J43" s="3" t="s">
        <v>10</v>
      </c>
      <c r="K43" s="1">
        <v>2.0</v>
      </c>
      <c r="L43" s="1">
        <v>80.0</v>
      </c>
      <c r="M43" s="1">
        <v>0.0</v>
      </c>
      <c r="N43" s="1">
        <v>6.0</v>
      </c>
      <c r="O43" s="1" t="str">
        <f t="shared" si="19"/>
        <v>86</v>
      </c>
      <c r="P43" s="3" t="s">
        <v>7</v>
      </c>
      <c r="Q43" s="1">
        <v>10.0</v>
      </c>
      <c r="R43" s="1">
        <v>80.0</v>
      </c>
      <c r="S43" s="1">
        <v>0.0</v>
      </c>
      <c r="T43" s="1">
        <v>22.0</v>
      </c>
      <c r="U43" s="1" t="str">
        <f t="shared" si="8"/>
        <v>102</v>
      </c>
      <c r="V43" t="str">
        <f t="shared" si="13"/>
        <v>15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>
        <v>41759.0</v>
      </c>
      <c r="B1" s="1" t="s">
        <v>2</v>
      </c>
      <c r="C1" s="1">
        <v>9.5</v>
      </c>
      <c r="D1" s="3" t="s">
        <v>6</v>
      </c>
      <c r="E1" s="1">
        <v>0.0</v>
      </c>
      <c r="F1" s="1">
        <v>0.0</v>
      </c>
      <c r="G1" s="1">
        <v>0.0</v>
      </c>
      <c r="J1" s="1">
        <v>90.0</v>
      </c>
      <c r="K1" s="1">
        <v>-1.5</v>
      </c>
    </row>
    <row r="2">
      <c r="A2" s="2">
        <v>41759.0</v>
      </c>
      <c r="B2" s="1" t="s">
        <v>2</v>
      </c>
      <c r="C2" s="1">
        <v>9.5</v>
      </c>
      <c r="D2" s="3" t="s">
        <v>21</v>
      </c>
      <c r="E2" s="1">
        <v>0.0</v>
      </c>
      <c r="G2" s="1">
        <v>0.0</v>
      </c>
      <c r="J2" s="1">
        <v>89.0</v>
      </c>
      <c r="K2" s="1">
        <v>-1.5</v>
      </c>
    </row>
    <row r="3">
      <c r="A3" s="2">
        <v>41759.0</v>
      </c>
      <c r="B3" s="1" t="s">
        <v>2</v>
      </c>
      <c r="C3" s="1">
        <v>9.5</v>
      </c>
      <c r="D3" s="3" t="s">
        <v>22</v>
      </c>
      <c r="E3" s="1">
        <v>0.0</v>
      </c>
      <c r="G3" s="1">
        <v>0.0</v>
      </c>
      <c r="I3" s="1">
        <v>43.0</v>
      </c>
      <c r="J3" s="1" t="str">
        <f>sum(F3:I3)</f>
        <v>43</v>
      </c>
      <c r="K3" s="1">
        <v>-1.5</v>
      </c>
    </row>
    <row r="4">
      <c r="A4" s="2">
        <v>41760.0</v>
      </c>
      <c r="B4" s="1" t="s">
        <v>3</v>
      </c>
      <c r="C4" s="1">
        <v>11.0</v>
      </c>
      <c r="D4" s="3" t="s">
        <v>6</v>
      </c>
      <c r="E4" s="1">
        <v>0.0</v>
      </c>
      <c r="G4" s="1">
        <v>0.0</v>
      </c>
      <c r="J4" s="1">
        <v>100.0</v>
      </c>
      <c r="K4" s="1">
        <v>-1.53</v>
      </c>
    </row>
    <row r="5">
      <c r="A5" s="2">
        <v>41760.0</v>
      </c>
      <c r="B5" s="1" t="s">
        <v>3</v>
      </c>
      <c r="C5" s="1">
        <v>11.0</v>
      </c>
      <c r="D5" s="3" t="s">
        <v>21</v>
      </c>
      <c r="E5" s="1">
        <v>0.0</v>
      </c>
      <c r="G5" s="1">
        <v>0.0</v>
      </c>
      <c r="J5" s="1">
        <v>101.0</v>
      </c>
      <c r="K5" s="1">
        <v>-1.53</v>
      </c>
    </row>
    <row r="6">
      <c r="A6" s="2">
        <v>41760.0</v>
      </c>
      <c r="B6" s="1" t="s">
        <v>3</v>
      </c>
      <c r="C6" s="1">
        <v>11.0</v>
      </c>
      <c r="D6" s="3" t="s">
        <v>22</v>
      </c>
      <c r="E6" s="1">
        <v>0.0</v>
      </c>
      <c r="G6" s="1">
        <v>0.0</v>
      </c>
      <c r="I6" s="1">
        <v>1.0</v>
      </c>
      <c r="J6" s="1" t="str">
        <f>sum(F6:I6)</f>
        <v>1</v>
      </c>
      <c r="K6" s="1">
        <v>-1.53</v>
      </c>
    </row>
    <row r="7">
      <c r="A7" s="2">
        <v>41761.0</v>
      </c>
      <c r="B7" s="1" t="s">
        <v>4</v>
      </c>
      <c r="C7" s="1">
        <v>10.0</v>
      </c>
      <c r="D7" s="3" t="s">
        <v>6</v>
      </c>
      <c r="E7" s="1">
        <v>0.0</v>
      </c>
      <c r="F7" s="1">
        <v>0.0</v>
      </c>
      <c r="G7" s="1">
        <v>0.0</v>
      </c>
      <c r="J7" s="1">
        <v>100.0</v>
      </c>
      <c r="K7" s="1">
        <v>-0.84</v>
      </c>
    </row>
    <row r="8">
      <c r="A8" s="2">
        <v>41761.0</v>
      </c>
      <c r="B8" s="1" t="s">
        <v>4</v>
      </c>
      <c r="C8" s="1">
        <v>10.0</v>
      </c>
      <c r="D8" s="3" t="s">
        <v>21</v>
      </c>
      <c r="E8" s="1">
        <v>0.0</v>
      </c>
      <c r="G8" s="1">
        <v>0.0</v>
      </c>
      <c r="J8" s="1">
        <v>94.0</v>
      </c>
      <c r="K8" s="1">
        <v>-0.84</v>
      </c>
    </row>
    <row r="9">
      <c r="A9" s="2">
        <v>41761.0</v>
      </c>
      <c r="B9" s="1" t="s">
        <v>4</v>
      </c>
      <c r="C9" s="1">
        <v>10.0</v>
      </c>
      <c r="D9" s="3" t="s">
        <v>22</v>
      </c>
      <c r="E9" s="1">
        <v>0.0</v>
      </c>
      <c r="G9" s="1">
        <v>0.0</v>
      </c>
      <c r="J9" s="1">
        <v>94.0</v>
      </c>
      <c r="K9" s="1">
        <v>-0.84</v>
      </c>
    </row>
    <row r="10">
      <c r="A10" s="2">
        <v>41773.0</v>
      </c>
      <c r="B10" s="1" t="s">
        <v>2</v>
      </c>
      <c r="C10" s="1">
        <v>9.0</v>
      </c>
      <c r="D10" s="3" t="s">
        <v>6</v>
      </c>
      <c r="E10" s="1">
        <v>0.0</v>
      </c>
      <c r="F10" s="1">
        <v>31.0</v>
      </c>
      <c r="G10" t="str">
        <f t="shared" ref="G10:G126" si="1">E10/F10*100</f>
        <v>0</v>
      </c>
      <c r="H10" s="1">
        <v>0.0</v>
      </c>
      <c r="I10" s="1">
        <v>28.0</v>
      </c>
      <c r="J10" t="str">
        <f t="shared" ref="J10:J17" si="2">sum(F10:I10)</f>
        <v>59</v>
      </c>
      <c r="K10" s="1">
        <v>-1.63</v>
      </c>
    </row>
    <row r="11">
      <c r="A11" s="2">
        <v>41773.0</v>
      </c>
      <c r="B11" s="1" t="s">
        <v>2</v>
      </c>
      <c r="C11" s="1">
        <v>9.0</v>
      </c>
      <c r="D11" s="3" t="s">
        <v>21</v>
      </c>
      <c r="E11" s="1">
        <v>0.0</v>
      </c>
      <c r="F11" s="1">
        <v>25.0</v>
      </c>
      <c r="G11" t="str">
        <f t="shared" si="1"/>
        <v>0</v>
      </c>
      <c r="H11" s="1">
        <v>0.0</v>
      </c>
      <c r="I11" s="1">
        <v>72.0</v>
      </c>
      <c r="J11" t="str">
        <f t="shared" si="2"/>
        <v>97</v>
      </c>
      <c r="K11" s="1">
        <v>-1.63</v>
      </c>
    </row>
    <row r="12">
      <c r="A12" s="2">
        <v>41773.0</v>
      </c>
      <c r="B12" s="1" t="s">
        <v>2</v>
      </c>
      <c r="C12" s="1">
        <v>9.0</v>
      </c>
      <c r="D12" s="3" t="s">
        <v>22</v>
      </c>
      <c r="E12" s="1">
        <v>0.0</v>
      </c>
      <c r="F12" s="1">
        <v>43.0</v>
      </c>
      <c r="G12" t="str">
        <f t="shared" si="1"/>
        <v>0</v>
      </c>
      <c r="H12" s="1">
        <v>0.0</v>
      </c>
      <c r="I12" s="1">
        <v>37.0</v>
      </c>
      <c r="J12" s="1" t="str">
        <f t="shared" si="2"/>
        <v>80</v>
      </c>
      <c r="K12" s="1">
        <v>-1.63</v>
      </c>
    </row>
    <row r="13">
      <c r="A13" s="2">
        <v>41774.0</v>
      </c>
      <c r="B13" s="1" t="s">
        <v>3</v>
      </c>
      <c r="C13" s="1">
        <v>13.0</v>
      </c>
      <c r="D13" s="3" t="s">
        <v>6</v>
      </c>
      <c r="E13" s="1">
        <v>0.0</v>
      </c>
      <c r="F13" s="1">
        <v>46.0</v>
      </c>
      <c r="G13" t="str">
        <f t="shared" si="1"/>
        <v>0</v>
      </c>
      <c r="H13" s="1">
        <v>7.0</v>
      </c>
      <c r="I13" s="1">
        <v>14.0</v>
      </c>
      <c r="J13" t="str">
        <f t="shared" si="2"/>
        <v>67</v>
      </c>
      <c r="K13" s="1">
        <v>-2.43</v>
      </c>
    </row>
    <row r="14">
      <c r="A14" s="2">
        <v>41774.0</v>
      </c>
      <c r="B14" s="1" t="s">
        <v>3</v>
      </c>
      <c r="C14" s="1">
        <v>13.0</v>
      </c>
      <c r="D14" s="3" t="s">
        <v>21</v>
      </c>
      <c r="E14" s="1">
        <v>0.0</v>
      </c>
      <c r="F14" s="1">
        <v>49.0</v>
      </c>
      <c r="G14" t="str">
        <f t="shared" si="1"/>
        <v>0</v>
      </c>
      <c r="H14" s="1">
        <v>7.0</v>
      </c>
      <c r="I14" s="1">
        <v>33.0</v>
      </c>
      <c r="J14" t="str">
        <f t="shared" si="2"/>
        <v>89</v>
      </c>
      <c r="K14" s="1">
        <v>-2.43</v>
      </c>
    </row>
    <row r="15">
      <c r="A15" s="2">
        <v>41774.0</v>
      </c>
      <c r="B15" s="1" t="s">
        <v>3</v>
      </c>
      <c r="C15" s="1">
        <v>13.0</v>
      </c>
      <c r="D15" s="3" t="s">
        <v>22</v>
      </c>
      <c r="E15" s="1">
        <v>0.0</v>
      </c>
      <c r="F15" s="1">
        <v>59.0</v>
      </c>
      <c r="G15" t="str">
        <f t="shared" si="1"/>
        <v>0</v>
      </c>
      <c r="H15" s="1">
        <v>8.0</v>
      </c>
      <c r="I15" s="1">
        <v>11.0</v>
      </c>
      <c r="J15" s="1" t="str">
        <f t="shared" si="2"/>
        <v>78</v>
      </c>
      <c r="K15" s="1">
        <v>-2.43</v>
      </c>
    </row>
    <row r="16">
      <c r="A16" s="2">
        <v>41775.0</v>
      </c>
      <c r="B16" s="1" t="s">
        <v>4</v>
      </c>
      <c r="C16" s="1">
        <v>9.0</v>
      </c>
      <c r="D16" s="3" t="s">
        <v>6</v>
      </c>
      <c r="E16" s="1">
        <v>0.0</v>
      </c>
      <c r="F16" s="1">
        <v>53.0</v>
      </c>
      <c r="G16" t="str">
        <f t="shared" si="1"/>
        <v>0</v>
      </c>
      <c r="H16" s="1">
        <v>0.0</v>
      </c>
      <c r="I16" s="1">
        <v>46.0</v>
      </c>
      <c r="J16" t="str">
        <f t="shared" si="2"/>
        <v>99</v>
      </c>
      <c r="K16" s="1">
        <v>-2.27</v>
      </c>
    </row>
    <row r="17">
      <c r="A17" s="2">
        <v>41775.0</v>
      </c>
      <c r="B17" s="1" t="s">
        <v>4</v>
      </c>
      <c r="C17" s="1">
        <v>9.0</v>
      </c>
      <c r="D17" s="3" t="s">
        <v>21</v>
      </c>
      <c r="E17" s="1">
        <v>0.0</v>
      </c>
      <c r="F17" s="1">
        <v>48.0</v>
      </c>
      <c r="G17" t="str">
        <f t="shared" si="1"/>
        <v>0</v>
      </c>
      <c r="H17" s="1">
        <v>0.0</v>
      </c>
      <c r="I17" s="1">
        <v>52.0</v>
      </c>
      <c r="J17" t="str">
        <f t="shared" si="2"/>
        <v>100</v>
      </c>
      <c r="K17" s="1">
        <v>-2.27</v>
      </c>
    </row>
    <row r="18">
      <c r="A18" s="2">
        <v>41775.0</v>
      </c>
      <c r="B18" s="1" t="s">
        <v>4</v>
      </c>
      <c r="C18" s="1">
        <v>9.0</v>
      </c>
      <c r="D18" s="3" t="s">
        <v>22</v>
      </c>
      <c r="E18" s="1">
        <v>0.0</v>
      </c>
      <c r="F18" s="1">
        <v>55.0</v>
      </c>
      <c r="G18" t="str">
        <f t="shared" si="1"/>
        <v>0</v>
      </c>
      <c r="H18" s="1">
        <v>0.0</v>
      </c>
      <c r="J18" s="1">
        <v>74.0</v>
      </c>
      <c r="K18" s="1">
        <v>-2.27</v>
      </c>
    </row>
    <row r="19">
      <c r="A19" s="2">
        <v>41780.0</v>
      </c>
      <c r="B19" s="1" t="s">
        <v>2</v>
      </c>
      <c r="C19" s="1">
        <v>10.0</v>
      </c>
      <c r="D19" s="3" t="s">
        <v>6</v>
      </c>
      <c r="E19" s="1">
        <v>0.0</v>
      </c>
      <c r="F19" s="1">
        <v>40.0</v>
      </c>
      <c r="G19" t="str">
        <f t="shared" si="1"/>
        <v>0</v>
      </c>
      <c r="H19" s="1">
        <v>3.0</v>
      </c>
      <c r="I19" t="str">
        <f t="shared" ref="I19:I20" si="3">J19-(F19+H19)</f>
        <v>48</v>
      </c>
      <c r="J19" s="1">
        <v>91.0</v>
      </c>
      <c r="K19" s="1">
        <v>0.87</v>
      </c>
    </row>
    <row r="20">
      <c r="A20" s="2">
        <v>41780.0</v>
      </c>
      <c r="B20" s="1" t="s">
        <v>2</v>
      </c>
      <c r="C20" s="1">
        <v>10.0</v>
      </c>
      <c r="D20" s="3" t="s">
        <v>21</v>
      </c>
      <c r="E20" s="1">
        <v>0.0</v>
      </c>
      <c r="F20" s="1">
        <v>16.0</v>
      </c>
      <c r="G20" t="str">
        <f t="shared" si="1"/>
        <v>0</v>
      </c>
      <c r="H20" s="1">
        <v>2.0</v>
      </c>
      <c r="I20" t="str">
        <f t="shared" si="3"/>
        <v>66</v>
      </c>
      <c r="J20" s="1">
        <v>84.0</v>
      </c>
      <c r="K20" s="1">
        <v>0.87</v>
      </c>
    </row>
    <row r="21">
      <c r="A21" s="2">
        <v>41780.0</v>
      </c>
      <c r="B21" s="1" t="s">
        <v>2</v>
      </c>
      <c r="C21" s="1">
        <v>10.0</v>
      </c>
      <c r="D21" s="3" t="s">
        <v>22</v>
      </c>
      <c r="E21" s="1">
        <v>0.0</v>
      </c>
      <c r="F21" s="1">
        <v>76.0</v>
      </c>
      <c r="G21" t="str">
        <f t="shared" si="1"/>
        <v>0</v>
      </c>
      <c r="H21" s="1">
        <v>3.0</v>
      </c>
      <c r="I21" s="1">
        <v>6.0</v>
      </c>
      <c r="J21" s="1" t="str">
        <f t="shared" ref="J21:J24" si="4">sum(F21:I21)</f>
        <v>85</v>
      </c>
      <c r="K21" s="1">
        <v>0.87</v>
      </c>
    </row>
    <row r="22">
      <c r="A22" s="2">
        <v>41781.0</v>
      </c>
      <c r="B22" s="1" t="s">
        <v>3</v>
      </c>
      <c r="C22" s="1">
        <v>13.0</v>
      </c>
      <c r="D22" s="3" t="s">
        <v>6</v>
      </c>
      <c r="E22" s="1">
        <v>0.0</v>
      </c>
      <c r="F22" s="1">
        <v>3.0</v>
      </c>
      <c r="G22" t="str">
        <f t="shared" si="1"/>
        <v>0</v>
      </c>
      <c r="H22" s="1">
        <v>93.0</v>
      </c>
      <c r="I22" s="1">
        <v>5.0</v>
      </c>
      <c r="J22" t="str">
        <f t="shared" si="4"/>
        <v>101</v>
      </c>
      <c r="K22" s="1">
        <v>2.31</v>
      </c>
    </row>
    <row r="23">
      <c r="A23" s="2">
        <v>41781.0</v>
      </c>
      <c r="B23" s="1" t="s">
        <v>3</v>
      </c>
      <c r="C23" s="1">
        <v>13.0</v>
      </c>
      <c r="D23" s="3" t="s">
        <v>21</v>
      </c>
      <c r="E23" s="1">
        <v>0.0</v>
      </c>
      <c r="F23" s="1">
        <v>47.0</v>
      </c>
      <c r="G23" t="str">
        <f t="shared" si="1"/>
        <v>0</v>
      </c>
      <c r="H23" s="1">
        <v>51.0</v>
      </c>
      <c r="I23" s="1">
        <v>9.0</v>
      </c>
      <c r="J23" t="str">
        <f t="shared" si="4"/>
        <v>107</v>
      </c>
      <c r="K23" s="1">
        <v>2.31</v>
      </c>
    </row>
    <row r="24">
      <c r="A24" s="2">
        <v>41781.0</v>
      </c>
      <c r="B24" s="1" t="s">
        <v>3</v>
      </c>
      <c r="C24" s="1">
        <v>13.0</v>
      </c>
      <c r="D24" s="3" t="s">
        <v>22</v>
      </c>
      <c r="E24" s="1">
        <v>0.0</v>
      </c>
      <c r="F24" s="1">
        <v>2.0</v>
      </c>
      <c r="G24" t="str">
        <f t="shared" si="1"/>
        <v>0</v>
      </c>
      <c r="H24" s="1">
        <v>68.0</v>
      </c>
      <c r="I24" s="1">
        <v>12.0</v>
      </c>
      <c r="J24" s="1" t="str">
        <f t="shared" si="4"/>
        <v>82</v>
      </c>
      <c r="K24" s="1">
        <v>2.31</v>
      </c>
    </row>
    <row r="25">
      <c r="A25" s="2">
        <v>41783.0</v>
      </c>
      <c r="B25" s="1" t="s">
        <v>4</v>
      </c>
      <c r="C25" s="1">
        <v>10.0</v>
      </c>
      <c r="D25" s="3" t="s">
        <v>6</v>
      </c>
      <c r="E25" s="1">
        <v>0.0</v>
      </c>
      <c r="F25" s="1">
        <v>24.0</v>
      </c>
      <c r="G25" t="str">
        <f t="shared" si="1"/>
        <v>0</v>
      </c>
      <c r="H25" s="1">
        <v>0.0</v>
      </c>
      <c r="I25" t="str">
        <f t="shared" ref="I25:I26" si="5">J25-(F25+H25)</f>
        <v>86</v>
      </c>
      <c r="J25" s="1">
        <v>110.0</v>
      </c>
      <c r="K25" s="1">
        <v>1.12</v>
      </c>
    </row>
    <row r="26">
      <c r="A26" s="2">
        <v>41783.0</v>
      </c>
      <c r="B26" s="1" t="s">
        <v>4</v>
      </c>
      <c r="C26" s="1">
        <v>10.0</v>
      </c>
      <c r="D26" s="3" t="s">
        <v>21</v>
      </c>
      <c r="E26" s="1">
        <v>0.0</v>
      </c>
      <c r="F26" s="1">
        <v>53.0</v>
      </c>
      <c r="G26" t="str">
        <f t="shared" si="1"/>
        <v>0</v>
      </c>
      <c r="H26" s="1">
        <v>0.0</v>
      </c>
      <c r="I26" t="str">
        <f t="shared" si="5"/>
        <v>30</v>
      </c>
      <c r="J26" s="1">
        <v>83.0</v>
      </c>
      <c r="K26" s="1">
        <v>1.12</v>
      </c>
    </row>
    <row r="27">
      <c r="A27" s="2">
        <v>41783.0</v>
      </c>
      <c r="B27" s="1" t="s">
        <v>4</v>
      </c>
      <c r="C27" s="1">
        <v>10.0</v>
      </c>
      <c r="D27" s="3" t="s">
        <v>22</v>
      </c>
      <c r="E27" s="1">
        <v>0.0</v>
      </c>
      <c r="F27" s="1">
        <v>77.0</v>
      </c>
      <c r="G27" t="str">
        <f t="shared" si="1"/>
        <v>0</v>
      </c>
      <c r="H27" s="1">
        <v>0.0</v>
      </c>
      <c r="J27" s="1">
        <v>93.0</v>
      </c>
      <c r="K27" s="1">
        <v>1.12</v>
      </c>
    </row>
    <row r="28">
      <c r="A28" s="2">
        <v>41787.0</v>
      </c>
      <c r="B28" s="1" t="s">
        <v>2</v>
      </c>
      <c r="C28" s="1">
        <v>13.0</v>
      </c>
      <c r="D28" s="3" t="s">
        <v>6</v>
      </c>
      <c r="E28" s="1">
        <v>0.0</v>
      </c>
      <c r="F28" s="1">
        <v>54.0</v>
      </c>
      <c r="G28" t="str">
        <f t="shared" si="1"/>
        <v>0</v>
      </c>
      <c r="H28" s="1">
        <v>15.0</v>
      </c>
      <c r="I28" t="str">
        <f t="shared" ref="I28:I29" si="6">J28-(F28+H28)</f>
        <v>28</v>
      </c>
      <c r="J28" s="1">
        <v>97.0</v>
      </c>
      <c r="K28" s="1">
        <v>-1.83</v>
      </c>
    </row>
    <row r="29">
      <c r="A29" s="2">
        <v>41787.0</v>
      </c>
      <c r="B29" s="1" t="s">
        <v>2</v>
      </c>
      <c r="C29" s="1">
        <v>13.0</v>
      </c>
      <c r="D29" s="3" t="s">
        <v>21</v>
      </c>
      <c r="E29" s="1">
        <v>0.0</v>
      </c>
      <c r="F29" s="1">
        <v>27.0</v>
      </c>
      <c r="G29" t="str">
        <f t="shared" si="1"/>
        <v>0</v>
      </c>
      <c r="H29" s="1">
        <v>0.0</v>
      </c>
      <c r="I29" t="str">
        <f t="shared" si="6"/>
        <v>58</v>
      </c>
      <c r="J29" s="1">
        <v>85.0</v>
      </c>
      <c r="K29" s="1">
        <v>-1.83</v>
      </c>
    </row>
    <row r="30">
      <c r="A30" s="2">
        <v>41787.0</v>
      </c>
      <c r="B30" s="1" t="s">
        <v>2</v>
      </c>
      <c r="C30" s="1">
        <v>13.0</v>
      </c>
      <c r="D30" s="3" t="s">
        <v>22</v>
      </c>
      <c r="E30" s="1">
        <v>0.0</v>
      </c>
      <c r="F30" s="1">
        <v>43.0</v>
      </c>
      <c r="G30" t="str">
        <f t="shared" si="1"/>
        <v>0</v>
      </c>
      <c r="H30" s="1">
        <v>9.0</v>
      </c>
      <c r="I30" s="1">
        <v>3.0</v>
      </c>
      <c r="J30" s="1" t="str">
        <f>sum(F30:I30)</f>
        <v>55</v>
      </c>
      <c r="K30" s="1">
        <v>-1.83</v>
      </c>
    </row>
    <row r="31">
      <c r="A31" s="2">
        <v>41788.0</v>
      </c>
      <c r="B31" s="1" t="s">
        <v>3</v>
      </c>
      <c r="C31" s="1">
        <v>15.0</v>
      </c>
      <c r="D31" s="3" t="s">
        <v>6</v>
      </c>
      <c r="E31" s="1">
        <v>2.0</v>
      </c>
      <c r="F31" s="1">
        <v>51.0</v>
      </c>
      <c r="G31" t="str">
        <f t="shared" si="1"/>
        <v>3.921568627</v>
      </c>
      <c r="H31" s="1">
        <v>6.0</v>
      </c>
      <c r="I31" t="str">
        <f t="shared" ref="I31:I32" si="7">J31-(F31+H31)</f>
        <v>10</v>
      </c>
      <c r="J31" s="1">
        <v>67.0</v>
      </c>
      <c r="K31" s="1">
        <v>-2.0</v>
      </c>
    </row>
    <row r="32">
      <c r="A32" s="2">
        <v>41788.0</v>
      </c>
      <c r="B32" s="1" t="s">
        <v>3</v>
      </c>
      <c r="C32" s="1">
        <v>15.0</v>
      </c>
      <c r="D32" s="3" t="s">
        <v>21</v>
      </c>
      <c r="E32" s="1">
        <v>1.0</v>
      </c>
      <c r="F32" s="1">
        <v>80.0</v>
      </c>
      <c r="G32" t="str">
        <f t="shared" si="1"/>
        <v>1.25</v>
      </c>
      <c r="H32" s="1">
        <v>7.0</v>
      </c>
      <c r="I32" t="str">
        <f t="shared" si="7"/>
        <v>2</v>
      </c>
      <c r="J32" s="1">
        <v>89.0</v>
      </c>
      <c r="K32" s="1">
        <v>-2.0</v>
      </c>
    </row>
    <row r="33">
      <c r="A33" s="2">
        <v>41788.0</v>
      </c>
      <c r="B33" s="1" t="s">
        <v>3</v>
      </c>
      <c r="C33" s="1">
        <v>15.0</v>
      </c>
      <c r="D33" s="3" t="s">
        <v>22</v>
      </c>
      <c r="E33" s="1">
        <v>5.0</v>
      </c>
      <c r="F33" s="1">
        <v>74.0</v>
      </c>
      <c r="G33" t="str">
        <f t="shared" si="1"/>
        <v>6.756756757</v>
      </c>
      <c r="H33" s="1">
        <v>9.0</v>
      </c>
      <c r="I33" s="1">
        <v>2.0</v>
      </c>
      <c r="J33" s="1" t="str">
        <f>sum(F33:I33)</f>
        <v>91.75675676</v>
      </c>
      <c r="K33" s="1">
        <v>-2.0</v>
      </c>
    </row>
    <row r="34">
      <c r="A34" s="2">
        <v>41789.0</v>
      </c>
      <c r="B34" s="1" t="s">
        <v>4</v>
      </c>
      <c r="C34" s="1">
        <v>10.0</v>
      </c>
      <c r="D34" s="3" t="s">
        <v>6</v>
      </c>
      <c r="E34" s="1">
        <v>0.0</v>
      </c>
      <c r="F34" s="1">
        <v>46.0</v>
      </c>
      <c r="G34" t="str">
        <f t="shared" si="1"/>
        <v>0</v>
      </c>
      <c r="H34" s="1">
        <v>0.0</v>
      </c>
      <c r="I34" t="str">
        <f t="shared" ref="I34:I35" si="8">J34-(F34+H34)</f>
        <v>50</v>
      </c>
      <c r="J34" s="1">
        <v>96.0</v>
      </c>
      <c r="K34" s="1">
        <v>-1.46</v>
      </c>
    </row>
    <row r="35">
      <c r="A35" s="2">
        <v>41789.0</v>
      </c>
      <c r="B35" s="1" t="s">
        <v>4</v>
      </c>
      <c r="C35" s="1">
        <v>10.0</v>
      </c>
      <c r="D35" s="3" t="s">
        <v>21</v>
      </c>
      <c r="E35" s="1">
        <v>0.0</v>
      </c>
      <c r="F35" s="1">
        <v>50.0</v>
      </c>
      <c r="G35" t="str">
        <f t="shared" si="1"/>
        <v>0</v>
      </c>
      <c r="H35" s="1">
        <v>1.0</v>
      </c>
      <c r="I35" t="str">
        <f t="shared" si="8"/>
        <v>40</v>
      </c>
      <c r="J35" s="1">
        <v>91.0</v>
      </c>
      <c r="K35" s="1">
        <v>-1.46</v>
      </c>
    </row>
    <row r="36">
      <c r="A36" s="2">
        <v>41789.0</v>
      </c>
      <c r="B36" s="1" t="s">
        <v>4</v>
      </c>
      <c r="C36" s="1">
        <v>10.0</v>
      </c>
      <c r="D36" s="3" t="s">
        <v>22</v>
      </c>
      <c r="E36" s="1">
        <v>0.0</v>
      </c>
      <c r="F36" s="1">
        <v>77.0</v>
      </c>
      <c r="G36" t="str">
        <f t="shared" si="1"/>
        <v>0</v>
      </c>
      <c r="H36" s="1">
        <v>1.0</v>
      </c>
      <c r="I36" s="1">
        <v>55.0</v>
      </c>
      <c r="J36" t="str">
        <f>sum(F36:I36)</f>
        <v>133</v>
      </c>
      <c r="K36" s="1">
        <v>-1.46</v>
      </c>
    </row>
    <row r="37">
      <c r="A37" s="2">
        <v>41794.0</v>
      </c>
      <c r="B37" s="1" t="s">
        <v>2</v>
      </c>
      <c r="C37" s="1">
        <v>8.0</v>
      </c>
      <c r="D37" s="3" t="s">
        <v>6</v>
      </c>
      <c r="E37" s="1">
        <v>0.0</v>
      </c>
      <c r="F37" s="1">
        <v>43.0</v>
      </c>
      <c r="G37" t="str">
        <f t="shared" si="1"/>
        <v>0</v>
      </c>
      <c r="H37" s="1">
        <v>15.0</v>
      </c>
      <c r="I37" t="str">
        <f t="shared" ref="I37:I38" si="9">J37-(F37+H37)</f>
        <v>32</v>
      </c>
      <c r="J37" s="1">
        <v>90.0</v>
      </c>
      <c r="K37" s="1">
        <v>1.7</v>
      </c>
    </row>
    <row r="38">
      <c r="A38" s="2">
        <v>41794.0</v>
      </c>
      <c r="B38" s="1" t="s">
        <v>2</v>
      </c>
      <c r="C38" s="1">
        <v>8.0</v>
      </c>
      <c r="D38" s="3" t="s">
        <v>21</v>
      </c>
      <c r="E38" s="1">
        <v>0.0</v>
      </c>
      <c r="F38" s="1">
        <v>55.0</v>
      </c>
      <c r="G38" t="str">
        <f t="shared" si="1"/>
        <v>0</v>
      </c>
      <c r="H38" s="1">
        <v>11.0</v>
      </c>
      <c r="I38" t="str">
        <f t="shared" si="9"/>
        <v>23</v>
      </c>
      <c r="J38" s="1">
        <v>89.0</v>
      </c>
      <c r="K38" s="1">
        <v>1.7</v>
      </c>
    </row>
    <row r="39">
      <c r="A39" s="2">
        <v>41794.0</v>
      </c>
      <c r="B39" s="1" t="s">
        <v>2</v>
      </c>
      <c r="C39" s="1">
        <v>8.0</v>
      </c>
      <c r="D39" s="3" t="s">
        <v>22</v>
      </c>
      <c r="E39" s="1">
        <v>0.0</v>
      </c>
      <c r="F39" s="1">
        <v>60.0</v>
      </c>
      <c r="G39" t="str">
        <f t="shared" si="1"/>
        <v>0</v>
      </c>
      <c r="H39" s="1">
        <v>3.0</v>
      </c>
      <c r="I39" s="1">
        <v>28.0</v>
      </c>
      <c r="J39" s="1" t="str">
        <f>sum(F39:I39)</f>
        <v>91</v>
      </c>
      <c r="K39" s="1">
        <v>1.7</v>
      </c>
    </row>
    <row r="40">
      <c r="A40" s="2">
        <v>41795.0</v>
      </c>
      <c r="B40" s="1" t="s">
        <v>3</v>
      </c>
      <c r="C40" s="1">
        <v>13.0</v>
      </c>
      <c r="D40" s="3" t="s">
        <v>6</v>
      </c>
      <c r="E40" s="1">
        <v>1.0</v>
      </c>
      <c r="F40" s="1">
        <v>52.0</v>
      </c>
      <c r="G40" t="str">
        <f t="shared" si="1"/>
        <v>1.923076923</v>
      </c>
      <c r="H40" s="1">
        <v>7.0</v>
      </c>
      <c r="I40" t="str">
        <f t="shared" ref="I40:I41" si="10">J40-(F40+H40)</f>
        <v>8</v>
      </c>
      <c r="J40" s="1">
        <v>67.0</v>
      </c>
      <c r="K40" s="1">
        <v>2.97</v>
      </c>
    </row>
    <row r="41">
      <c r="A41" s="2">
        <v>41795.0</v>
      </c>
      <c r="B41" s="1" t="s">
        <v>3</v>
      </c>
      <c r="C41" s="1">
        <v>13.0</v>
      </c>
      <c r="D41" s="3" t="s">
        <v>21</v>
      </c>
      <c r="E41" s="1">
        <v>2.0</v>
      </c>
      <c r="F41" s="1">
        <v>79.0</v>
      </c>
      <c r="G41" t="str">
        <f t="shared" si="1"/>
        <v>2.53164557</v>
      </c>
      <c r="H41" s="1">
        <v>7.0</v>
      </c>
      <c r="I41" t="str">
        <f t="shared" si="10"/>
        <v>3</v>
      </c>
      <c r="J41" s="1">
        <v>89.0</v>
      </c>
      <c r="K41" s="1">
        <v>2.97</v>
      </c>
    </row>
    <row r="42">
      <c r="A42" s="2">
        <v>41795.0</v>
      </c>
      <c r="B42" s="1" t="s">
        <v>3</v>
      </c>
      <c r="C42" s="1">
        <v>13.0</v>
      </c>
      <c r="D42" s="3" t="s">
        <v>22</v>
      </c>
      <c r="E42" s="1">
        <v>2.0</v>
      </c>
      <c r="F42" s="1">
        <v>60.0</v>
      </c>
      <c r="G42" t="str">
        <f t="shared" si="1"/>
        <v>3.333333333</v>
      </c>
      <c r="H42" s="1">
        <v>12.0</v>
      </c>
      <c r="I42" s="1">
        <v>30.0</v>
      </c>
      <c r="J42" s="1" t="str">
        <f t="shared" ref="J42:J62" si="11">sum(F42:I42)</f>
        <v>105.3333333</v>
      </c>
      <c r="K42" s="1">
        <v>2.97</v>
      </c>
    </row>
    <row r="43">
      <c r="A43" s="2">
        <v>41796.0</v>
      </c>
      <c r="B43" s="1" t="s">
        <v>4</v>
      </c>
      <c r="C43" s="1">
        <v>10.0</v>
      </c>
      <c r="D43" s="3" t="s">
        <v>6</v>
      </c>
      <c r="E43" s="1">
        <v>1.0</v>
      </c>
      <c r="F43" s="1">
        <v>59.0</v>
      </c>
      <c r="G43" t="str">
        <f t="shared" si="1"/>
        <v>1.694915254</v>
      </c>
      <c r="H43" s="1">
        <v>2.0</v>
      </c>
      <c r="I43" s="1">
        <v>36.0</v>
      </c>
      <c r="J43" s="1" t="str">
        <f t="shared" si="11"/>
        <v>98.69491525</v>
      </c>
      <c r="K43" s="1">
        <v>3.13</v>
      </c>
    </row>
    <row r="44">
      <c r="A44" s="2">
        <v>41796.0</v>
      </c>
      <c r="B44" s="1" t="s">
        <v>4</v>
      </c>
      <c r="C44" s="1">
        <v>10.0</v>
      </c>
      <c r="D44" s="3" t="s">
        <v>21</v>
      </c>
      <c r="E44" s="1">
        <v>0.0</v>
      </c>
      <c r="F44" s="1">
        <v>58.0</v>
      </c>
      <c r="G44" t="str">
        <f t="shared" si="1"/>
        <v>0</v>
      </c>
      <c r="H44" s="1">
        <v>0.0</v>
      </c>
      <c r="I44" s="1">
        <v>33.0</v>
      </c>
      <c r="J44" s="1" t="str">
        <f t="shared" si="11"/>
        <v>91</v>
      </c>
      <c r="K44" s="1">
        <v>3.13</v>
      </c>
    </row>
    <row r="45">
      <c r="A45" s="2">
        <v>41796.0</v>
      </c>
      <c r="B45" s="1" t="s">
        <v>4</v>
      </c>
      <c r="C45" s="1">
        <v>10.0</v>
      </c>
      <c r="D45" s="3" t="s">
        <v>22</v>
      </c>
      <c r="E45" s="1">
        <v>0.0</v>
      </c>
      <c r="F45" s="1">
        <v>53.0</v>
      </c>
      <c r="G45" t="str">
        <f t="shared" si="1"/>
        <v>0</v>
      </c>
      <c r="H45" s="1">
        <v>1.0</v>
      </c>
      <c r="I45" s="1">
        <v>26.0</v>
      </c>
      <c r="J45" t="str">
        <f t="shared" si="11"/>
        <v>80</v>
      </c>
      <c r="K45" s="1">
        <v>3.13</v>
      </c>
    </row>
    <row r="46">
      <c r="A46" s="2">
        <v>41801.0</v>
      </c>
      <c r="B46" s="1" t="s">
        <v>2</v>
      </c>
      <c r="C46" s="1">
        <v>9.0</v>
      </c>
      <c r="D46" s="3" t="s">
        <v>6</v>
      </c>
      <c r="E46" s="1">
        <v>0.0</v>
      </c>
      <c r="F46" s="1">
        <v>41.0</v>
      </c>
      <c r="G46" t="str">
        <f t="shared" si="1"/>
        <v>0</v>
      </c>
      <c r="H46" s="1">
        <v>8.0</v>
      </c>
      <c r="I46" s="1">
        <v>12.0</v>
      </c>
      <c r="J46" s="1" t="str">
        <f t="shared" si="11"/>
        <v>61</v>
      </c>
      <c r="K46" s="1">
        <v>-1.75</v>
      </c>
    </row>
    <row r="47">
      <c r="A47" s="2">
        <v>41801.0</v>
      </c>
      <c r="B47" s="1" t="s">
        <v>2</v>
      </c>
      <c r="C47" s="1">
        <v>9.0</v>
      </c>
      <c r="D47" s="3" t="s">
        <v>21</v>
      </c>
      <c r="E47" s="1">
        <v>0.0</v>
      </c>
      <c r="F47" s="1">
        <v>63.0</v>
      </c>
      <c r="G47" t="str">
        <f t="shared" si="1"/>
        <v>0</v>
      </c>
      <c r="H47" s="1">
        <v>2.0</v>
      </c>
      <c r="I47" s="1">
        <v>31.0</v>
      </c>
      <c r="J47" s="1" t="str">
        <f t="shared" si="11"/>
        <v>96</v>
      </c>
      <c r="K47" s="1">
        <v>-1.75</v>
      </c>
    </row>
    <row r="48">
      <c r="A48" s="2">
        <v>41801.0</v>
      </c>
      <c r="B48" s="1" t="s">
        <v>2</v>
      </c>
      <c r="C48" s="1">
        <v>9.0</v>
      </c>
      <c r="D48" s="3" t="s">
        <v>22</v>
      </c>
      <c r="E48" s="1">
        <v>0.0</v>
      </c>
      <c r="F48" s="1">
        <v>49.0</v>
      </c>
      <c r="G48" t="str">
        <f t="shared" si="1"/>
        <v>0</v>
      </c>
      <c r="H48" s="1">
        <v>12.0</v>
      </c>
      <c r="I48" s="1">
        <v>1.0</v>
      </c>
      <c r="J48" s="1" t="str">
        <f t="shared" si="11"/>
        <v>62</v>
      </c>
      <c r="K48" s="1">
        <v>-1.75</v>
      </c>
    </row>
    <row r="49">
      <c r="A49" s="2">
        <v>41802.0</v>
      </c>
      <c r="B49" s="1" t="s">
        <v>3</v>
      </c>
      <c r="C49" s="1">
        <v>15.0</v>
      </c>
      <c r="D49" s="3" t="s">
        <v>6</v>
      </c>
      <c r="E49" s="1">
        <v>2.0</v>
      </c>
      <c r="F49" s="1">
        <v>48.0</v>
      </c>
      <c r="G49" t="str">
        <f t="shared" si="1"/>
        <v>4.166666667</v>
      </c>
      <c r="H49" s="1">
        <v>8.0</v>
      </c>
      <c r="I49" s="1">
        <v>1.0</v>
      </c>
      <c r="J49" s="1" t="str">
        <f t="shared" si="11"/>
        <v>61.16666667</v>
      </c>
      <c r="K49" s="1">
        <v>-2.47</v>
      </c>
    </row>
    <row r="50">
      <c r="A50" s="2">
        <v>41802.0</v>
      </c>
      <c r="B50" s="1" t="s">
        <v>3</v>
      </c>
      <c r="C50" s="1">
        <v>15.0</v>
      </c>
      <c r="D50" s="3" t="s">
        <v>21</v>
      </c>
      <c r="E50" s="1">
        <v>1.0</v>
      </c>
      <c r="F50" s="1">
        <v>86.0</v>
      </c>
      <c r="G50" t="str">
        <f t="shared" si="1"/>
        <v>1.162790698</v>
      </c>
      <c r="H50" s="1">
        <v>8.0</v>
      </c>
      <c r="I50" s="1">
        <v>1.0</v>
      </c>
      <c r="J50" s="1" t="str">
        <f t="shared" si="11"/>
        <v>96.1627907</v>
      </c>
      <c r="K50" s="1">
        <v>-2.47</v>
      </c>
    </row>
    <row r="51">
      <c r="A51" s="2">
        <v>41802.0</v>
      </c>
      <c r="B51" s="1" t="s">
        <v>3</v>
      </c>
      <c r="C51" s="1">
        <v>15.0</v>
      </c>
      <c r="D51" s="3" t="s">
        <v>22</v>
      </c>
      <c r="E51" s="1">
        <v>3.0</v>
      </c>
      <c r="F51" s="1">
        <v>63.0</v>
      </c>
      <c r="G51" t="str">
        <f t="shared" si="1"/>
        <v>4.761904762</v>
      </c>
      <c r="H51" s="1">
        <v>11.0</v>
      </c>
      <c r="I51" s="1">
        <v>6.0</v>
      </c>
      <c r="J51" s="1" t="str">
        <f t="shared" si="11"/>
        <v>84.76190476</v>
      </c>
      <c r="K51" s="1">
        <v>-2.47</v>
      </c>
    </row>
    <row r="52">
      <c r="A52" s="2">
        <v>41803.0</v>
      </c>
      <c r="B52" s="1" t="s">
        <v>4</v>
      </c>
      <c r="C52" s="1">
        <v>7.0</v>
      </c>
      <c r="D52" s="3" t="s">
        <v>6</v>
      </c>
      <c r="E52" s="1">
        <v>0.0</v>
      </c>
      <c r="F52" s="1">
        <v>68.0</v>
      </c>
      <c r="G52" t="str">
        <f t="shared" si="1"/>
        <v>0</v>
      </c>
      <c r="H52" s="1">
        <v>1.0</v>
      </c>
      <c r="I52" s="1">
        <v>27.0</v>
      </c>
      <c r="J52" s="1" t="str">
        <f t="shared" si="11"/>
        <v>96</v>
      </c>
      <c r="K52" s="1">
        <v>-2.81</v>
      </c>
    </row>
    <row r="53">
      <c r="A53" s="2">
        <v>41803.0</v>
      </c>
      <c r="B53" s="1" t="s">
        <v>4</v>
      </c>
      <c r="C53" s="1">
        <v>7.0</v>
      </c>
      <c r="D53" s="3" t="s">
        <v>21</v>
      </c>
      <c r="E53" s="1">
        <v>0.0</v>
      </c>
      <c r="F53" s="1">
        <v>72.0</v>
      </c>
      <c r="G53" t="str">
        <f t="shared" si="1"/>
        <v>0</v>
      </c>
      <c r="H53" s="1">
        <v>0.0</v>
      </c>
      <c r="I53" s="1">
        <v>27.0</v>
      </c>
      <c r="J53" s="1" t="str">
        <f t="shared" si="11"/>
        <v>99</v>
      </c>
      <c r="K53" s="1">
        <v>-2.81</v>
      </c>
    </row>
    <row r="54">
      <c r="A54" s="2">
        <v>41803.0</v>
      </c>
      <c r="B54" s="1" t="s">
        <v>4</v>
      </c>
      <c r="C54" s="1">
        <v>7.0</v>
      </c>
      <c r="D54" s="3" t="s">
        <v>22</v>
      </c>
      <c r="E54" s="1">
        <v>7.0</v>
      </c>
      <c r="F54" s="1">
        <v>83.0</v>
      </c>
      <c r="G54" t="str">
        <f t="shared" si="1"/>
        <v>8.43373494</v>
      </c>
      <c r="H54" s="1">
        <v>1.0</v>
      </c>
      <c r="I54" s="1">
        <v>39.0</v>
      </c>
      <c r="J54" t="str">
        <f t="shared" si="11"/>
        <v>131.4337349</v>
      </c>
      <c r="K54" s="1">
        <v>-2.81</v>
      </c>
    </row>
    <row r="55">
      <c r="A55" s="2">
        <v>41808.0</v>
      </c>
      <c r="B55" s="1" t="s">
        <v>2</v>
      </c>
      <c r="C55" s="1">
        <v>7.0</v>
      </c>
      <c r="D55" s="3" t="s">
        <v>6</v>
      </c>
      <c r="E55" s="1">
        <v>0.0</v>
      </c>
      <c r="F55" s="1">
        <v>73.0</v>
      </c>
      <c r="G55" t="str">
        <f t="shared" si="1"/>
        <v>0</v>
      </c>
      <c r="H55" s="1">
        <v>2.0</v>
      </c>
      <c r="I55" s="1">
        <v>12.0</v>
      </c>
      <c r="J55" s="1" t="str">
        <f t="shared" si="11"/>
        <v>87</v>
      </c>
      <c r="K55" s="1">
        <v>0.19</v>
      </c>
    </row>
    <row r="56">
      <c r="A56" s="2">
        <v>41808.0</v>
      </c>
      <c r="B56" s="1" t="s">
        <v>2</v>
      </c>
      <c r="C56" s="1">
        <v>7.0</v>
      </c>
      <c r="D56" s="3" t="s">
        <v>21</v>
      </c>
      <c r="E56" s="1">
        <v>0.0</v>
      </c>
      <c r="F56" s="1">
        <v>63.0</v>
      </c>
      <c r="G56" t="str">
        <f t="shared" si="1"/>
        <v>0</v>
      </c>
      <c r="H56" s="1">
        <v>4.0</v>
      </c>
      <c r="I56" s="1">
        <v>12.0</v>
      </c>
      <c r="J56" s="1" t="str">
        <f t="shared" si="11"/>
        <v>79</v>
      </c>
      <c r="K56" s="1">
        <v>0.19</v>
      </c>
    </row>
    <row r="57">
      <c r="A57" s="2">
        <v>41808.0</v>
      </c>
      <c r="B57" s="1" t="s">
        <v>2</v>
      </c>
      <c r="C57" s="1">
        <v>7.0</v>
      </c>
      <c r="D57" s="3" t="s">
        <v>22</v>
      </c>
      <c r="E57" s="1">
        <v>1.0</v>
      </c>
      <c r="F57" s="1">
        <v>55.0</v>
      </c>
      <c r="G57" t="str">
        <f t="shared" si="1"/>
        <v>1.818181818</v>
      </c>
      <c r="H57" s="1">
        <v>10.0</v>
      </c>
      <c r="I57" s="1">
        <v>10.0</v>
      </c>
      <c r="J57" s="1" t="str">
        <f t="shared" si="11"/>
        <v>76.81818182</v>
      </c>
      <c r="K57" s="1">
        <v>0.19</v>
      </c>
    </row>
    <row r="58">
      <c r="A58" s="2">
        <v>41809.0</v>
      </c>
      <c r="B58" s="1" t="s">
        <v>3</v>
      </c>
      <c r="C58" s="1">
        <v>16.0</v>
      </c>
      <c r="D58" s="3" t="s">
        <v>6</v>
      </c>
      <c r="E58" s="1">
        <v>3.0</v>
      </c>
      <c r="F58" s="1">
        <v>54.0</v>
      </c>
      <c r="G58" t="str">
        <f t="shared" si="1"/>
        <v>5.555555556</v>
      </c>
      <c r="H58" s="1">
        <v>8.0</v>
      </c>
      <c r="I58" s="1">
        <v>1.0</v>
      </c>
      <c r="J58" s="1" t="str">
        <f t="shared" si="11"/>
        <v>68.55555556</v>
      </c>
      <c r="K58" s="1">
        <v>1.93</v>
      </c>
    </row>
    <row r="59">
      <c r="A59" s="2">
        <v>41809.0</v>
      </c>
      <c r="B59" s="1" t="s">
        <v>3</v>
      </c>
      <c r="C59" s="1">
        <v>16.0</v>
      </c>
      <c r="D59" s="3" t="s">
        <v>21</v>
      </c>
      <c r="E59" s="1">
        <v>0.0</v>
      </c>
      <c r="F59" s="1">
        <v>70.0</v>
      </c>
      <c r="G59" t="str">
        <f t="shared" si="1"/>
        <v>0</v>
      </c>
      <c r="H59" s="1">
        <v>9.0</v>
      </c>
      <c r="I59" s="1">
        <v>7.0</v>
      </c>
      <c r="J59" s="1" t="str">
        <f t="shared" si="11"/>
        <v>86</v>
      </c>
      <c r="K59" s="1">
        <v>1.93</v>
      </c>
    </row>
    <row r="60">
      <c r="A60" s="2">
        <v>41809.0</v>
      </c>
      <c r="B60" s="1" t="s">
        <v>3</v>
      </c>
      <c r="C60" s="1">
        <v>16.0</v>
      </c>
      <c r="D60" s="3" t="s">
        <v>22</v>
      </c>
      <c r="E60" s="1">
        <v>11.0</v>
      </c>
      <c r="F60" s="1">
        <v>80.0</v>
      </c>
      <c r="G60" t="str">
        <f t="shared" si="1"/>
        <v>13.75</v>
      </c>
      <c r="H60" s="1">
        <v>12.0</v>
      </c>
      <c r="I60" s="1">
        <v>7.0</v>
      </c>
      <c r="J60" s="1" t="str">
        <f t="shared" si="11"/>
        <v>112.75</v>
      </c>
      <c r="K60" s="1">
        <v>1.93</v>
      </c>
    </row>
    <row r="61">
      <c r="A61" s="2">
        <v>41810.0</v>
      </c>
      <c r="B61" s="1" t="s">
        <v>4</v>
      </c>
      <c r="C61" s="1">
        <v>8.0</v>
      </c>
      <c r="D61" s="3" t="s">
        <v>6</v>
      </c>
      <c r="E61" s="1">
        <v>0.0</v>
      </c>
      <c r="F61" s="1">
        <v>76.0</v>
      </c>
      <c r="G61" t="str">
        <f t="shared" si="1"/>
        <v>0</v>
      </c>
      <c r="H61" s="1">
        <v>0.0</v>
      </c>
      <c r="I61" s="1">
        <v>34.0</v>
      </c>
      <c r="J61" s="1" t="str">
        <f t="shared" si="11"/>
        <v>110</v>
      </c>
      <c r="K61" s="1">
        <v>2.14</v>
      </c>
    </row>
    <row r="62">
      <c r="A62" s="2">
        <v>41810.0</v>
      </c>
      <c r="B62" s="1" t="s">
        <v>4</v>
      </c>
      <c r="C62" s="1">
        <v>8.0</v>
      </c>
      <c r="D62" s="3" t="s">
        <v>21</v>
      </c>
      <c r="E62" s="1">
        <v>0.0</v>
      </c>
      <c r="F62" s="1">
        <v>77.0</v>
      </c>
      <c r="G62" t="str">
        <f t="shared" si="1"/>
        <v>0</v>
      </c>
      <c r="H62" s="1">
        <v>0.0</v>
      </c>
      <c r="I62" s="1">
        <v>10.0</v>
      </c>
      <c r="J62" s="1" t="str">
        <f t="shared" si="11"/>
        <v>87</v>
      </c>
      <c r="K62" s="1">
        <v>2.14</v>
      </c>
    </row>
    <row r="63">
      <c r="A63" s="2">
        <v>41810.0</v>
      </c>
      <c r="B63" s="1" t="s">
        <v>4</v>
      </c>
      <c r="C63" s="1">
        <v>8.0</v>
      </c>
      <c r="D63" s="3" t="s">
        <v>22</v>
      </c>
      <c r="E63" s="1">
        <v>1.0</v>
      </c>
      <c r="F63" s="1">
        <v>83.0</v>
      </c>
      <c r="G63" t="str">
        <f t="shared" si="1"/>
        <v>1.204819277</v>
      </c>
      <c r="H63" s="1">
        <v>0.0</v>
      </c>
      <c r="I63" t="str">
        <f>J63-(F63+H63)</f>
        <v>8</v>
      </c>
      <c r="J63" s="1">
        <v>91.0</v>
      </c>
      <c r="K63" s="1">
        <v>2.14</v>
      </c>
    </row>
    <row r="64">
      <c r="A64" s="2">
        <v>41815.0</v>
      </c>
      <c r="B64" s="1" t="s">
        <v>2</v>
      </c>
      <c r="C64" s="1">
        <v>10.0</v>
      </c>
      <c r="D64" s="3" t="s">
        <v>6</v>
      </c>
      <c r="E64" s="1">
        <v>1.0</v>
      </c>
      <c r="F64" s="1">
        <v>53.0</v>
      </c>
      <c r="G64" t="str">
        <f t="shared" si="1"/>
        <v>1.886792453</v>
      </c>
      <c r="H64" s="1">
        <v>23.0</v>
      </c>
      <c r="I64" s="1">
        <v>19.0</v>
      </c>
      <c r="J64" s="1" t="str">
        <f t="shared" ref="J64:J66" si="12">sum(F64:I64)</f>
        <v>96.88679245</v>
      </c>
      <c r="K64" s="1">
        <v>-1.49</v>
      </c>
    </row>
    <row r="65">
      <c r="A65" s="2">
        <v>41815.0</v>
      </c>
      <c r="B65" s="1" t="s">
        <v>2</v>
      </c>
      <c r="C65" s="1">
        <v>10.0</v>
      </c>
      <c r="D65" s="3" t="s">
        <v>21</v>
      </c>
      <c r="E65" s="1">
        <v>1.0</v>
      </c>
      <c r="F65" s="1">
        <v>52.0</v>
      </c>
      <c r="G65" t="str">
        <f t="shared" si="1"/>
        <v>1.923076923</v>
      </c>
      <c r="H65" s="1">
        <v>7.0</v>
      </c>
      <c r="I65" s="1">
        <v>33.0</v>
      </c>
      <c r="J65" s="1" t="str">
        <f t="shared" si="12"/>
        <v>93.92307692</v>
      </c>
      <c r="K65" s="1">
        <v>-1.49</v>
      </c>
    </row>
    <row r="66">
      <c r="A66" s="2">
        <v>41815.0</v>
      </c>
      <c r="B66" s="1" t="s">
        <v>2</v>
      </c>
      <c r="C66" s="1">
        <v>10.0</v>
      </c>
      <c r="D66" s="3" t="s">
        <v>22</v>
      </c>
      <c r="E66" s="1">
        <v>0.0</v>
      </c>
      <c r="F66" s="1">
        <v>50.0</v>
      </c>
      <c r="G66" t="str">
        <f t="shared" si="1"/>
        <v>0</v>
      </c>
      <c r="H66" s="1">
        <v>2.0</v>
      </c>
      <c r="I66" s="1">
        <v>13.0</v>
      </c>
      <c r="J66" s="1" t="str">
        <f t="shared" si="12"/>
        <v>65</v>
      </c>
      <c r="K66" s="1">
        <v>-1.49</v>
      </c>
    </row>
    <row r="67">
      <c r="A67" s="2">
        <v>41816.0</v>
      </c>
      <c r="B67" s="1" t="s">
        <v>3</v>
      </c>
      <c r="C67" s="1">
        <v>14.0</v>
      </c>
      <c r="D67" s="3" t="s">
        <v>6</v>
      </c>
      <c r="E67" s="1">
        <v>7.0</v>
      </c>
      <c r="F67" s="1">
        <v>156.0</v>
      </c>
      <c r="G67" t="str">
        <f t="shared" si="1"/>
        <v>4.487179487</v>
      </c>
      <c r="H67" s="1">
        <v>26.0</v>
      </c>
      <c r="I67" s="1">
        <v>2.0</v>
      </c>
      <c r="J67" s="1" t="str">
        <f>72+84+10+16</f>
        <v>182</v>
      </c>
      <c r="K67" s="1">
        <v>-1.72</v>
      </c>
    </row>
    <row r="68">
      <c r="A68" s="2">
        <v>41816.0</v>
      </c>
      <c r="B68" s="1" t="s">
        <v>3</v>
      </c>
      <c r="C68" s="1">
        <v>14.0</v>
      </c>
      <c r="D68" s="3" t="s">
        <v>21</v>
      </c>
      <c r="E68" s="1">
        <v>1.0</v>
      </c>
      <c r="F68" s="1">
        <v>92.0</v>
      </c>
      <c r="G68" t="str">
        <f t="shared" si="1"/>
        <v>1.086956522</v>
      </c>
      <c r="H68" s="1">
        <v>4.0</v>
      </c>
      <c r="I68" s="1">
        <v>1.0</v>
      </c>
      <c r="J68" s="1" t="str">
        <f t="shared" ref="J68:J80" si="13">sum(F68:I68)</f>
        <v>98.08695652</v>
      </c>
      <c r="K68" s="1">
        <v>-1.72</v>
      </c>
    </row>
    <row r="69">
      <c r="A69" s="2">
        <v>41816.0</v>
      </c>
      <c r="B69" s="1" t="s">
        <v>3</v>
      </c>
      <c r="C69" s="1">
        <v>14.0</v>
      </c>
      <c r="D69" s="3" t="s">
        <v>22</v>
      </c>
      <c r="E69" s="1">
        <v>11.0</v>
      </c>
      <c r="F69" s="1">
        <v>85.0</v>
      </c>
      <c r="G69" t="str">
        <f t="shared" si="1"/>
        <v>12.94117647</v>
      </c>
      <c r="H69" s="1">
        <v>10.0</v>
      </c>
      <c r="I69" s="1">
        <v>25.0</v>
      </c>
      <c r="J69" s="1" t="str">
        <f t="shared" si="13"/>
        <v>132.9411765</v>
      </c>
      <c r="K69" s="1">
        <v>-1.72</v>
      </c>
    </row>
    <row r="70">
      <c r="A70" s="2">
        <v>41817.0</v>
      </c>
      <c r="B70" s="1" t="s">
        <v>4</v>
      </c>
      <c r="C70" s="1">
        <v>9.0</v>
      </c>
      <c r="D70" s="3" t="s">
        <v>6</v>
      </c>
      <c r="E70" s="1">
        <v>1.0</v>
      </c>
      <c r="F70" s="1">
        <v>87.0</v>
      </c>
      <c r="G70" t="str">
        <f t="shared" si="1"/>
        <v>1.149425287</v>
      </c>
      <c r="H70" s="1">
        <v>0.0</v>
      </c>
      <c r="I70" s="1">
        <v>6.0</v>
      </c>
      <c r="J70" s="1" t="str">
        <f t="shared" si="13"/>
        <v>94.14942529</v>
      </c>
      <c r="K70" s="1">
        <v>-1.42</v>
      </c>
    </row>
    <row r="71">
      <c r="A71" s="2">
        <v>41817.0</v>
      </c>
      <c r="B71" s="1" t="s">
        <v>4</v>
      </c>
      <c r="C71" s="1">
        <v>9.0</v>
      </c>
      <c r="D71" s="3" t="s">
        <v>21</v>
      </c>
      <c r="E71" s="1">
        <v>0.0</v>
      </c>
      <c r="F71" s="1">
        <v>65.0</v>
      </c>
      <c r="G71" t="str">
        <f t="shared" si="1"/>
        <v>0</v>
      </c>
      <c r="H71" s="1">
        <v>0.0</v>
      </c>
      <c r="I71" s="1">
        <v>28.0</v>
      </c>
      <c r="J71" s="1" t="str">
        <f t="shared" si="13"/>
        <v>93</v>
      </c>
      <c r="K71" s="1">
        <v>-1.42</v>
      </c>
    </row>
    <row r="72">
      <c r="A72" s="2">
        <v>41817.0</v>
      </c>
      <c r="B72" s="1" t="s">
        <v>4</v>
      </c>
      <c r="C72" s="1">
        <v>9.0</v>
      </c>
      <c r="D72" s="3" t="s">
        <v>22</v>
      </c>
      <c r="E72" s="1">
        <v>3.0</v>
      </c>
      <c r="F72" s="1">
        <v>87.0</v>
      </c>
      <c r="G72" t="str">
        <f t="shared" si="1"/>
        <v>3.448275862</v>
      </c>
      <c r="H72" s="1">
        <v>0.0</v>
      </c>
      <c r="I72" s="1">
        <v>4.0</v>
      </c>
      <c r="J72" t="str">
        <f t="shared" si="13"/>
        <v>94.44827586</v>
      </c>
      <c r="K72" s="1">
        <v>-1.42</v>
      </c>
    </row>
    <row r="73">
      <c r="A73" s="2">
        <v>41822.0</v>
      </c>
      <c r="B73" s="1" t="s">
        <v>2</v>
      </c>
      <c r="C73" s="1">
        <v>10.0</v>
      </c>
      <c r="D73" s="3" t="s">
        <v>6</v>
      </c>
      <c r="E73" s="1">
        <v>0.0</v>
      </c>
      <c r="F73" s="1">
        <v>40.0</v>
      </c>
      <c r="G73" t="str">
        <f t="shared" si="1"/>
        <v>0</v>
      </c>
      <c r="H73" s="1">
        <v>20.0</v>
      </c>
      <c r="I73" s="1">
        <v>18.0</v>
      </c>
      <c r="J73" s="1" t="str">
        <f t="shared" si="13"/>
        <v>78</v>
      </c>
      <c r="K73" s="1">
        <v>0.94</v>
      </c>
    </row>
    <row r="74">
      <c r="A74" s="2">
        <v>41822.0</v>
      </c>
      <c r="B74" s="1" t="s">
        <v>2</v>
      </c>
      <c r="C74" s="1">
        <v>10.0</v>
      </c>
      <c r="D74" s="3" t="s">
        <v>21</v>
      </c>
      <c r="E74" s="1">
        <v>0.0</v>
      </c>
      <c r="F74" s="1">
        <v>52.0</v>
      </c>
      <c r="G74" t="str">
        <f t="shared" si="1"/>
        <v>0</v>
      </c>
      <c r="H74" s="1">
        <v>20.0</v>
      </c>
      <c r="I74" s="1">
        <v>8.0</v>
      </c>
      <c r="J74" s="1" t="str">
        <f t="shared" si="13"/>
        <v>80</v>
      </c>
      <c r="K74" s="1">
        <v>0.94</v>
      </c>
    </row>
    <row r="75">
      <c r="A75" s="2">
        <v>41822.0</v>
      </c>
      <c r="B75" s="1" t="s">
        <v>2</v>
      </c>
      <c r="C75" s="1">
        <v>10.0</v>
      </c>
      <c r="D75" s="3" t="s">
        <v>22</v>
      </c>
      <c r="E75" s="1">
        <v>0.0</v>
      </c>
      <c r="F75" s="1">
        <v>31.0</v>
      </c>
      <c r="G75" t="str">
        <f t="shared" si="1"/>
        <v>0</v>
      </c>
      <c r="H75" s="1">
        <v>4.0</v>
      </c>
      <c r="I75" s="1">
        <v>2.0</v>
      </c>
      <c r="J75" s="1" t="str">
        <f t="shared" si="13"/>
        <v>37</v>
      </c>
      <c r="K75" s="1">
        <v>0.94</v>
      </c>
    </row>
    <row r="76">
      <c r="A76" s="2">
        <v>41823.0</v>
      </c>
      <c r="B76" s="1" t="s">
        <v>3</v>
      </c>
      <c r="C76" s="1">
        <v>15.0</v>
      </c>
      <c r="D76" s="3" t="s">
        <v>6</v>
      </c>
      <c r="E76" s="1">
        <v>0.0</v>
      </c>
      <c r="F76" s="1">
        <v>49.0</v>
      </c>
      <c r="G76" t="str">
        <f t="shared" si="1"/>
        <v>0</v>
      </c>
      <c r="H76" s="1">
        <v>0.0</v>
      </c>
      <c r="I76" s="1">
        <v>1.0</v>
      </c>
      <c r="J76" s="1" t="str">
        <f t="shared" si="13"/>
        <v>50</v>
      </c>
      <c r="K76" s="1">
        <v>2.14</v>
      </c>
    </row>
    <row r="77">
      <c r="A77" s="2">
        <v>41823.0</v>
      </c>
      <c r="B77" s="1" t="s">
        <v>3</v>
      </c>
      <c r="C77" s="1">
        <v>15.0</v>
      </c>
      <c r="D77" s="3" t="s">
        <v>21</v>
      </c>
      <c r="E77" s="1">
        <v>3.0</v>
      </c>
      <c r="F77" s="1">
        <v>66.0</v>
      </c>
      <c r="G77" t="str">
        <f t="shared" si="1"/>
        <v>4.545454545</v>
      </c>
      <c r="H77" s="1">
        <v>4.0</v>
      </c>
      <c r="I77" s="1">
        <v>4.0</v>
      </c>
      <c r="J77" s="1" t="str">
        <f t="shared" si="13"/>
        <v>78.54545455</v>
      </c>
      <c r="K77" s="1">
        <v>2.14</v>
      </c>
    </row>
    <row r="78">
      <c r="A78" s="2">
        <v>41823.0</v>
      </c>
      <c r="B78" s="1" t="s">
        <v>3</v>
      </c>
      <c r="C78" s="1">
        <v>15.0</v>
      </c>
      <c r="D78" s="3" t="s">
        <v>22</v>
      </c>
      <c r="E78" s="1">
        <v>9.0</v>
      </c>
      <c r="F78" s="1">
        <v>78.0</v>
      </c>
      <c r="G78" t="str">
        <f t="shared" si="1"/>
        <v>11.53846154</v>
      </c>
      <c r="H78" s="1">
        <v>0.0</v>
      </c>
      <c r="I78" s="1">
        <v>10.0</v>
      </c>
      <c r="J78" s="1" t="str">
        <f t="shared" si="13"/>
        <v>99.53846154</v>
      </c>
      <c r="K78" s="1">
        <v>2.14</v>
      </c>
    </row>
    <row r="79">
      <c r="A79" s="2">
        <v>41824.0</v>
      </c>
      <c r="B79" s="1" t="s">
        <v>4</v>
      </c>
      <c r="C79" s="1">
        <v>9.0</v>
      </c>
      <c r="D79" s="3" t="s">
        <v>6</v>
      </c>
      <c r="E79" s="1">
        <v>1.0</v>
      </c>
      <c r="F79" s="1">
        <v>82.0</v>
      </c>
      <c r="G79" t="str">
        <f t="shared" si="1"/>
        <v>1.219512195</v>
      </c>
      <c r="H79" s="1">
        <v>0.0</v>
      </c>
      <c r="I79" s="1">
        <v>13.0</v>
      </c>
      <c r="J79" s="1" t="str">
        <f t="shared" si="13"/>
        <v>96.2195122</v>
      </c>
      <c r="K79" s="1">
        <v>2.58</v>
      </c>
    </row>
    <row r="80">
      <c r="A80" s="2">
        <v>41824.0</v>
      </c>
      <c r="B80" s="1" t="s">
        <v>4</v>
      </c>
      <c r="C80" s="1">
        <v>9.0</v>
      </c>
      <c r="D80" s="3" t="s">
        <v>21</v>
      </c>
      <c r="E80" s="1">
        <v>1.0</v>
      </c>
      <c r="F80" s="1">
        <v>88.0</v>
      </c>
      <c r="G80" t="str">
        <f t="shared" si="1"/>
        <v>1.136363636</v>
      </c>
      <c r="H80" s="1">
        <v>0.0</v>
      </c>
      <c r="I80" s="1">
        <v>9.0</v>
      </c>
      <c r="J80" s="1" t="str">
        <f t="shared" si="13"/>
        <v>98.13636364</v>
      </c>
      <c r="K80" s="1">
        <v>2.58</v>
      </c>
    </row>
    <row r="81">
      <c r="A81" s="2">
        <v>41824.0</v>
      </c>
      <c r="B81" s="1" t="s">
        <v>4</v>
      </c>
      <c r="C81" s="1">
        <v>9.0</v>
      </c>
      <c r="D81" s="3" t="s">
        <v>22</v>
      </c>
      <c r="E81" s="1">
        <v>6.0</v>
      </c>
      <c r="F81" s="1">
        <v>71.0</v>
      </c>
      <c r="G81" t="str">
        <f t="shared" si="1"/>
        <v>8.450704225</v>
      </c>
      <c r="H81" s="1">
        <v>0.0</v>
      </c>
      <c r="I81" t="str">
        <f>J81-(F81+H81)</f>
        <v>21</v>
      </c>
      <c r="J81" s="1">
        <v>92.0</v>
      </c>
      <c r="K81" s="1">
        <v>2.58</v>
      </c>
    </row>
    <row r="82">
      <c r="A82" s="2">
        <v>41829.0</v>
      </c>
      <c r="B82" s="1" t="s">
        <v>2</v>
      </c>
      <c r="C82" s="1">
        <v>11.0</v>
      </c>
      <c r="D82" s="3" t="s">
        <v>6</v>
      </c>
      <c r="E82" s="1">
        <v>0.0</v>
      </c>
      <c r="F82" s="1">
        <v>45.0</v>
      </c>
      <c r="G82" t="str">
        <f t="shared" si="1"/>
        <v>0</v>
      </c>
      <c r="H82" s="1">
        <v>12.0</v>
      </c>
      <c r="I82" s="1">
        <v>2.0</v>
      </c>
      <c r="J82" s="1" t="str">
        <f t="shared" ref="J82:J89" si="14">sum(F82:I82)</f>
        <v>59</v>
      </c>
      <c r="K82" s="1">
        <v>-1.12</v>
      </c>
    </row>
    <row r="83">
      <c r="A83" s="2">
        <v>41829.0</v>
      </c>
      <c r="B83" s="1" t="s">
        <v>2</v>
      </c>
      <c r="C83" s="1">
        <v>11.0</v>
      </c>
      <c r="D83" s="3" t="s">
        <v>21</v>
      </c>
      <c r="E83" s="1">
        <v>1.0</v>
      </c>
      <c r="F83" s="1">
        <v>60.0</v>
      </c>
      <c r="G83" t="str">
        <f t="shared" si="1"/>
        <v>1.666666667</v>
      </c>
      <c r="H83" s="1">
        <v>5.0</v>
      </c>
      <c r="I83" s="1">
        <v>21.0</v>
      </c>
      <c r="J83" s="1" t="str">
        <f t="shared" si="14"/>
        <v>87.66666667</v>
      </c>
      <c r="K83" s="1">
        <v>-1.12</v>
      </c>
    </row>
    <row r="84">
      <c r="A84" s="2">
        <v>41829.0</v>
      </c>
      <c r="B84" s="1" t="s">
        <v>2</v>
      </c>
      <c r="C84" s="1">
        <v>11.0</v>
      </c>
      <c r="D84" s="3" t="s">
        <v>22</v>
      </c>
      <c r="E84" s="1">
        <v>0.0</v>
      </c>
      <c r="F84" s="1">
        <v>55.0</v>
      </c>
      <c r="G84" t="str">
        <f t="shared" si="1"/>
        <v>0</v>
      </c>
      <c r="H84" s="1">
        <v>22.0</v>
      </c>
      <c r="I84" s="1">
        <v>6.0</v>
      </c>
      <c r="J84" s="1" t="str">
        <f t="shared" si="14"/>
        <v>83</v>
      </c>
      <c r="K84" s="1">
        <v>-1.12</v>
      </c>
    </row>
    <row r="85">
      <c r="A85" s="2">
        <v>41830.0</v>
      </c>
      <c r="B85" s="1" t="s">
        <v>3</v>
      </c>
      <c r="C85" s="1">
        <v>16.0</v>
      </c>
      <c r="D85" s="3" t="s">
        <v>6</v>
      </c>
      <c r="E85" s="1">
        <v>8.0</v>
      </c>
      <c r="F85" s="1">
        <v>73.0</v>
      </c>
      <c r="G85" t="str">
        <f t="shared" si="1"/>
        <v>10.95890411</v>
      </c>
      <c r="H85" s="1">
        <v>3.0</v>
      </c>
      <c r="I85" s="1">
        <v>2.0</v>
      </c>
      <c r="J85" s="1" t="str">
        <f t="shared" si="14"/>
        <v>88.95890411</v>
      </c>
      <c r="K85" s="1">
        <v>-2.19</v>
      </c>
    </row>
    <row r="86">
      <c r="A86" s="2">
        <v>41830.0</v>
      </c>
      <c r="B86" s="1" t="s">
        <v>3</v>
      </c>
      <c r="C86" s="1">
        <v>16.0</v>
      </c>
      <c r="D86" s="3" t="s">
        <v>21</v>
      </c>
      <c r="E86" s="1">
        <v>6.0</v>
      </c>
      <c r="F86" s="1">
        <v>83.0</v>
      </c>
      <c r="G86" t="str">
        <f t="shared" si="1"/>
        <v>7.228915663</v>
      </c>
      <c r="H86" s="1">
        <v>3.0</v>
      </c>
      <c r="I86" s="1">
        <v>3.0</v>
      </c>
      <c r="J86" s="1" t="str">
        <f t="shared" si="14"/>
        <v>96.22891566</v>
      </c>
      <c r="K86" s="1">
        <v>-2.19</v>
      </c>
    </row>
    <row r="87">
      <c r="A87" s="2">
        <v>41830.0</v>
      </c>
      <c r="B87" s="1" t="s">
        <v>3</v>
      </c>
      <c r="C87" s="1">
        <v>16.0</v>
      </c>
      <c r="D87" s="3" t="s">
        <v>22</v>
      </c>
      <c r="E87" s="1">
        <v>10.0</v>
      </c>
      <c r="F87" s="1">
        <v>82.0</v>
      </c>
      <c r="G87" t="str">
        <f t="shared" si="1"/>
        <v>12.19512195</v>
      </c>
      <c r="H87" s="1">
        <v>0.0</v>
      </c>
      <c r="I87" s="1">
        <v>2.0</v>
      </c>
      <c r="J87" s="1" t="str">
        <f t="shared" si="14"/>
        <v>96.19512195</v>
      </c>
      <c r="K87" s="1">
        <v>-2.19</v>
      </c>
    </row>
    <row r="88">
      <c r="A88" s="2">
        <v>41831.0</v>
      </c>
      <c r="B88" s="1" t="s">
        <v>4</v>
      </c>
      <c r="C88" s="1">
        <v>16.0</v>
      </c>
      <c r="D88" s="3" t="s">
        <v>6</v>
      </c>
      <c r="E88" s="1">
        <v>0.0</v>
      </c>
      <c r="F88" s="1">
        <v>78.0</v>
      </c>
      <c r="G88" t="str">
        <f t="shared" si="1"/>
        <v>0</v>
      </c>
      <c r="H88" s="1">
        <v>0.0</v>
      </c>
      <c r="I88" s="1">
        <v>17.0</v>
      </c>
      <c r="J88" s="1" t="str">
        <f t="shared" si="14"/>
        <v>95</v>
      </c>
      <c r="K88" s="1">
        <v>-2.57</v>
      </c>
    </row>
    <row r="89">
      <c r="A89" s="2">
        <v>41831.0</v>
      </c>
      <c r="B89" s="1" t="s">
        <v>4</v>
      </c>
      <c r="C89" s="1">
        <v>16.0</v>
      </c>
      <c r="D89" s="3" t="s">
        <v>21</v>
      </c>
      <c r="E89" s="1">
        <v>0.0</v>
      </c>
      <c r="F89" s="1">
        <v>70.0</v>
      </c>
      <c r="G89" t="str">
        <f t="shared" si="1"/>
        <v>0</v>
      </c>
      <c r="H89" s="1">
        <v>0.0</v>
      </c>
      <c r="I89" s="1">
        <v>28.0</v>
      </c>
      <c r="J89" s="1" t="str">
        <f t="shared" si="14"/>
        <v>98</v>
      </c>
      <c r="K89" s="1">
        <v>-2.57</v>
      </c>
    </row>
    <row r="90">
      <c r="A90" s="2">
        <v>41831.0</v>
      </c>
      <c r="B90" s="1" t="s">
        <v>4</v>
      </c>
      <c r="C90" s="1">
        <v>16.0</v>
      </c>
      <c r="D90" s="3" t="s">
        <v>22</v>
      </c>
      <c r="E90" s="1">
        <v>11.0</v>
      </c>
      <c r="F90" s="1">
        <v>81.0</v>
      </c>
      <c r="G90" t="str">
        <f t="shared" si="1"/>
        <v>13.58024691</v>
      </c>
      <c r="H90" s="1">
        <v>0.0</v>
      </c>
      <c r="I90" t="str">
        <f>J90-(F90+H90)</f>
        <v>11</v>
      </c>
      <c r="J90" s="1">
        <v>92.0</v>
      </c>
      <c r="K90" s="1">
        <v>-2.57</v>
      </c>
    </row>
    <row r="91">
      <c r="A91" s="2">
        <v>41836.0</v>
      </c>
      <c r="B91" s="1" t="s">
        <v>2</v>
      </c>
      <c r="C91" s="1">
        <v>10.0</v>
      </c>
      <c r="D91" s="3" t="s">
        <v>6</v>
      </c>
      <c r="E91" s="1">
        <v>0.0</v>
      </c>
      <c r="F91" s="1">
        <v>61.0</v>
      </c>
      <c r="G91" t="str">
        <f t="shared" si="1"/>
        <v>0</v>
      </c>
      <c r="H91" s="1">
        <v>6.0</v>
      </c>
      <c r="I91" s="1">
        <v>8.0</v>
      </c>
      <c r="J91" s="1" t="str">
        <f t="shared" ref="J91:J98" si="15">sum(F91:I91)</f>
        <v>75</v>
      </c>
      <c r="K91" s="1">
        <v>-0.28</v>
      </c>
    </row>
    <row r="92">
      <c r="A92" s="2">
        <v>41836.0</v>
      </c>
      <c r="B92" s="1" t="s">
        <v>2</v>
      </c>
      <c r="C92" s="1">
        <v>10.0</v>
      </c>
      <c r="D92" s="3" t="s">
        <v>21</v>
      </c>
      <c r="E92" s="1">
        <v>1.0</v>
      </c>
      <c r="F92" s="1">
        <v>56.0</v>
      </c>
      <c r="G92" t="str">
        <f t="shared" si="1"/>
        <v>1.785714286</v>
      </c>
      <c r="H92" s="1">
        <v>8.0</v>
      </c>
      <c r="I92" s="1">
        <v>17.0</v>
      </c>
      <c r="J92" s="1" t="str">
        <f t="shared" si="15"/>
        <v>82.78571429</v>
      </c>
      <c r="K92" s="1">
        <v>-0.28</v>
      </c>
    </row>
    <row r="93">
      <c r="A93" s="2">
        <v>41836.0</v>
      </c>
      <c r="B93" s="1" t="s">
        <v>2</v>
      </c>
      <c r="C93" s="1">
        <v>10.0</v>
      </c>
      <c r="D93" s="3" t="s">
        <v>22</v>
      </c>
      <c r="E93" s="1">
        <v>3.0</v>
      </c>
      <c r="F93" s="1">
        <v>59.0</v>
      </c>
      <c r="G93" t="str">
        <f t="shared" si="1"/>
        <v>5.084745763</v>
      </c>
      <c r="H93" s="1">
        <v>12.0</v>
      </c>
      <c r="I93" s="1">
        <v>48.0</v>
      </c>
      <c r="J93" s="1" t="str">
        <f t="shared" si="15"/>
        <v>124.0847458</v>
      </c>
      <c r="K93" s="1">
        <v>-0.28</v>
      </c>
    </row>
    <row r="94">
      <c r="A94" s="2">
        <v>41837.0</v>
      </c>
      <c r="B94" s="1" t="s">
        <v>3</v>
      </c>
      <c r="C94" s="1">
        <v>16.0</v>
      </c>
      <c r="D94" s="3" t="s">
        <v>6</v>
      </c>
      <c r="E94" s="1">
        <v>0.0</v>
      </c>
      <c r="F94" s="1">
        <v>48.0</v>
      </c>
      <c r="G94" t="str">
        <f t="shared" si="1"/>
        <v>0</v>
      </c>
      <c r="H94" s="1">
        <v>1.0</v>
      </c>
      <c r="I94" s="1">
        <v>1.0</v>
      </c>
      <c r="J94" s="1" t="str">
        <f t="shared" si="15"/>
        <v>50</v>
      </c>
      <c r="K94" s="1">
        <v>1.42</v>
      </c>
    </row>
    <row r="95">
      <c r="A95" s="2">
        <v>41837.0</v>
      </c>
      <c r="B95" s="1" t="s">
        <v>3</v>
      </c>
      <c r="C95" s="1">
        <v>16.0</v>
      </c>
      <c r="D95" s="3" t="s">
        <v>21</v>
      </c>
      <c r="E95" s="1">
        <v>5.0</v>
      </c>
      <c r="F95" s="1">
        <v>68.0</v>
      </c>
      <c r="G95" t="str">
        <f t="shared" si="1"/>
        <v>7.352941176</v>
      </c>
      <c r="H95" s="1">
        <v>6.0</v>
      </c>
      <c r="I95" s="1">
        <v>1.0</v>
      </c>
      <c r="J95" s="1" t="str">
        <f t="shared" si="15"/>
        <v>82.35294118</v>
      </c>
      <c r="K95" s="1">
        <v>1.42</v>
      </c>
    </row>
    <row r="96">
      <c r="A96" s="2">
        <v>41837.0</v>
      </c>
      <c r="B96" s="1" t="s">
        <v>3</v>
      </c>
      <c r="C96" s="1">
        <v>16.0</v>
      </c>
      <c r="D96" s="3" t="s">
        <v>22</v>
      </c>
      <c r="E96" s="1">
        <v>0.0</v>
      </c>
      <c r="F96" s="1">
        <v>75.0</v>
      </c>
      <c r="G96" t="str">
        <f t="shared" si="1"/>
        <v>0</v>
      </c>
      <c r="H96" s="1">
        <v>1.0</v>
      </c>
      <c r="I96" s="1">
        <v>38.0</v>
      </c>
      <c r="J96" s="1" t="str">
        <f t="shared" si="15"/>
        <v>114</v>
      </c>
      <c r="K96" s="1">
        <v>1.42</v>
      </c>
    </row>
    <row r="97">
      <c r="A97" s="2">
        <v>41838.0</v>
      </c>
      <c r="B97" s="1" t="s">
        <v>4</v>
      </c>
      <c r="C97" s="1">
        <v>10.0</v>
      </c>
      <c r="D97" s="3" t="s">
        <v>6</v>
      </c>
      <c r="E97" s="1">
        <v>0.0</v>
      </c>
      <c r="F97" s="1">
        <v>68.0</v>
      </c>
      <c r="G97" t="str">
        <f t="shared" si="1"/>
        <v>0</v>
      </c>
      <c r="H97" s="1">
        <v>0.0</v>
      </c>
      <c r="I97" s="1">
        <v>40.0</v>
      </c>
      <c r="J97" s="1" t="str">
        <f t="shared" si="15"/>
        <v>108</v>
      </c>
      <c r="K97" s="1">
        <v>2.05</v>
      </c>
    </row>
    <row r="98">
      <c r="A98" s="2">
        <v>41838.0</v>
      </c>
      <c r="B98" s="1" t="s">
        <v>4</v>
      </c>
      <c r="C98" s="1">
        <v>10.0</v>
      </c>
      <c r="D98" s="3" t="s">
        <v>21</v>
      </c>
      <c r="E98" s="1">
        <v>2.0</v>
      </c>
      <c r="F98" s="1">
        <v>32.0</v>
      </c>
      <c r="G98" t="str">
        <f t="shared" si="1"/>
        <v>6.25</v>
      </c>
      <c r="H98" s="1">
        <v>0.0</v>
      </c>
      <c r="I98" s="1">
        <v>50.0</v>
      </c>
      <c r="J98" s="1" t="str">
        <f t="shared" si="15"/>
        <v>88.25</v>
      </c>
      <c r="K98" s="1">
        <v>2.05</v>
      </c>
    </row>
    <row r="99">
      <c r="A99" s="2">
        <v>41838.0</v>
      </c>
      <c r="B99" s="1" t="s">
        <v>4</v>
      </c>
      <c r="C99" s="1">
        <v>10.0</v>
      </c>
      <c r="D99" s="3" t="s">
        <v>22</v>
      </c>
      <c r="E99" s="1">
        <v>0.0</v>
      </c>
      <c r="F99" s="1">
        <v>67.0</v>
      </c>
      <c r="G99" t="str">
        <f t="shared" si="1"/>
        <v>0</v>
      </c>
      <c r="H99" s="1">
        <v>0.0</v>
      </c>
      <c r="I99" t="str">
        <f>J99-(F99+H99)</f>
        <v>26</v>
      </c>
      <c r="J99" s="1">
        <v>93.0</v>
      </c>
      <c r="K99" s="1">
        <v>2.05</v>
      </c>
    </row>
    <row r="100">
      <c r="A100" s="2">
        <v>41843.0</v>
      </c>
      <c r="B100" s="1" t="s">
        <v>2</v>
      </c>
      <c r="C100" s="1">
        <v>8.0</v>
      </c>
      <c r="D100" s="3" t="s">
        <v>6</v>
      </c>
      <c r="E100" s="1">
        <v>0.0</v>
      </c>
      <c r="F100" s="1">
        <v>60.0</v>
      </c>
      <c r="G100" t="str">
        <f t="shared" si="1"/>
        <v>0</v>
      </c>
      <c r="H100" s="1">
        <v>10.0</v>
      </c>
      <c r="I100" s="1">
        <v>9.0</v>
      </c>
      <c r="J100" s="1" t="str">
        <f t="shared" ref="J100:J107" si="16">sum(F100:I100)</f>
        <v>79</v>
      </c>
      <c r="K100" s="1">
        <v>-0.6</v>
      </c>
    </row>
    <row r="101">
      <c r="A101" s="2">
        <v>41843.0</v>
      </c>
      <c r="B101" s="1" t="s">
        <v>2</v>
      </c>
      <c r="C101" s="1">
        <v>8.0</v>
      </c>
      <c r="D101" s="3" t="s">
        <v>21</v>
      </c>
      <c r="E101" s="1">
        <v>1.0</v>
      </c>
      <c r="F101" s="1">
        <v>67.0</v>
      </c>
      <c r="G101" t="str">
        <f t="shared" si="1"/>
        <v>1.492537313</v>
      </c>
      <c r="H101" s="1">
        <v>7.0</v>
      </c>
      <c r="I101" s="1">
        <v>9.0</v>
      </c>
      <c r="J101" s="1" t="str">
        <f t="shared" si="16"/>
        <v>84.49253731</v>
      </c>
      <c r="K101" s="1">
        <v>-0.6</v>
      </c>
    </row>
    <row r="102">
      <c r="A102" s="2">
        <v>41843.0</v>
      </c>
      <c r="B102" s="1" t="s">
        <v>2</v>
      </c>
      <c r="C102" s="1">
        <v>8.0</v>
      </c>
      <c r="D102" s="3" t="s">
        <v>22</v>
      </c>
      <c r="E102" s="1">
        <v>2.0</v>
      </c>
      <c r="F102" s="1">
        <v>59.0</v>
      </c>
      <c r="G102" t="str">
        <f t="shared" si="1"/>
        <v>3.389830508</v>
      </c>
      <c r="H102" s="1">
        <v>1.0</v>
      </c>
      <c r="I102" s="1">
        <v>3.0</v>
      </c>
      <c r="J102" s="1" t="str">
        <f t="shared" si="16"/>
        <v>66.38983051</v>
      </c>
      <c r="K102" s="1">
        <v>-0.6</v>
      </c>
    </row>
    <row r="103">
      <c r="A103" s="2">
        <v>41844.0</v>
      </c>
      <c r="B103" s="1" t="s">
        <v>3</v>
      </c>
      <c r="C103" s="1">
        <v>15.0</v>
      </c>
      <c r="D103" s="3" t="s">
        <v>6</v>
      </c>
      <c r="E103" s="1">
        <v>3.0</v>
      </c>
      <c r="F103" s="1">
        <v>68.0</v>
      </c>
      <c r="G103" t="str">
        <f t="shared" si="1"/>
        <v>4.411764706</v>
      </c>
      <c r="H103" s="1">
        <v>0.0</v>
      </c>
      <c r="I103" s="1">
        <v>10.0</v>
      </c>
      <c r="J103" s="1" t="str">
        <f t="shared" si="16"/>
        <v>82.41176471</v>
      </c>
      <c r="K103" s="1">
        <v>-0.85</v>
      </c>
    </row>
    <row r="104">
      <c r="A104" s="2">
        <v>41844.0</v>
      </c>
      <c r="B104" s="1" t="s">
        <v>3</v>
      </c>
      <c r="C104" s="1">
        <v>15.0</v>
      </c>
      <c r="D104" s="3" t="s">
        <v>21</v>
      </c>
      <c r="E104" s="1">
        <v>4.0</v>
      </c>
      <c r="F104" s="1">
        <v>72.0</v>
      </c>
      <c r="G104" t="str">
        <f t="shared" si="1"/>
        <v>5.555555556</v>
      </c>
      <c r="H104" s="1">
        <v>4.0</v>
      </c>
      <c r="I104" s="1">
        <v>6.0</v>
      </c>
      <c r="J104" s="1" t="str">
        <f t="shared" si="16"/>
        <v>87.55555556</v>
      </c>
      <c r="K104" s="1">
        <v>-0.85</v>
      </c>
    </row>
    <row r="105">
      <c r="A105" s="2">
        <v>41844.0</v>
      </c>
      <c r="B105" s="1" t="s">
        <v>3</v>
      </c>
      <c r="C105" s="1">
        <v>15.0</v>
      </c>
      <c r="D105" s="3" t="s">
        <v>22</v>
      </c>
      <c r="E105" s="1">
        <v>8.0</v>
      </c>
      <c r="F105" s="1">
        <v>75.0</v>
      </c>
      <c r="G105" t="str">
        <f t="shared" si="1"/>
        <v>10.66666667</v>
      </c>
      <c r="H105" s="1">
        <v>4.0</v>
      </c>
      <c r="I105" s="1">
        <v>7.0</v>
      </c>
      <c r="J105" s="1" t="str">
        <f t="shared" si="16"/>
        <v>96.66666667</v>
      </c>
      <c r="K105" s="1">
        <v>-0.85</v>
      </c>
    </row>
    <row r="106">
      <c r="A106" s="2">
        <v>41845.0</v>
      </c>
      <c r="B106" s="1" t="s">
        <v>4</v>
      </c>
      <c r="C106" s="1">
        <v>11.0</v>
      </c>
      <c r="D106" s="3" t="s">
        <v>6</v>
      </c>
      <c r="E106" s="1">
        <v>0.0</v>
      </c>
      <c r="F106" s="1">
        <v>55.0</v>
      </c>
      <c r="G106" t="str">
        <f t="shared" si="1"/>
        <v>0</v>
      </c>
      <c r="H106" s="1">
        <v>0.0</v>
      </c>
      <c r="I106" s="1">
        <v>45.0</v>
      </c>
      <c r="J106" s="1" t="str">
        <f t="shared" si="16"/>
        <v>100</v>
      </c>
      <c r="K106" s="1">
        <v>-0.78</v>
      </c>
    </row>
    <row r="107">
      <c r="A107" s="2">
        <v>41845.0</v>
      </c>
      <c r="B107" s="1" t="s">
        <v>4</v>
      </c>
      <c r="C107" s="1">
        <v>11.0</v>
      </c>
      <c r="D107" s="3" t="s">
        <v>21</v>
      </c>
      <c r="E107" s="1">
        <v>2.0</v>
      </c>
      <c r="F107" s="1">
        <v>50.0</v>
      </c>
      <c r="G107" t="str">
        <f t="shared" si="1"/>
        <v>4</v>
      </c>
      <c r="H107" s="1">
        <v>0.0</v>
      </c>
      <c r="I107" s="1">
        <v>36.0</v>
      </c>
      <c r="J107" s="1" t="str">
        <f t="shared" si="16"/>
        <v>90</v>
      </c>
      <c r="K107" s="1">
        <v>-0.78</v>
      </c>
    </row>
    <row r="108">
      <c r="A108" s="2">
        <v>41845.0</v>
      </c>
      <c r="B108" s="1" t="s">
        <v>4</v>
      </c>
      <c r="C108" s="1">
        <v>11.0</v>
      </c>
      <c r="D108" s="3" t="s">
        <v>22</v>
      </c>
      <c r="E108" s="1">
        <v>6.0</v>
      </c>
      <c r="F108" s="1">
        <v>72.0</v>
      </c>
      <c r="G108" t="str">
        <f t="shared" si="1"/>
        <v>8.333333333</v>
      </c>
      <c r="H108" s="1">
        <v>0.0</v>
      </c>
      <c r="I108" t="str">
        <f>J108-(F108+H108)</f>
        <v>32</v>
      </c>
      <c r="J108" s="1">
        <v>104.0</v>
      </c>
      <c r="K108" s="1">
        <v>-0.78</v>
      </c>
    </row>
    <row r="109">
      <c r="A109" s="2">
        <v>41850.0</v>
      </c>
      <c r="B109" s="1" t="s">
        <v>2</v>
      </c>
      <c r="C109" s="1">
        <v>11.0</v>
      </c>
      <c r="D109" s="3" t="s">
        <v>6</v>
      </c>
      <c r="E109" s="1">
        <v>0.0</v>
      </c>
      <c r="F109" s="1">
        <v>45.0</v>
      </c>
      <c r="G109" t="str">
        <f t="shared" si="1"/>
        <v>0</v>
      </c>
      <c r="H109" s="1">
        <v>12.0</v>
      </c>
      <c r="I109" s="1">
        <v>7.0</v>
      </c>
      <c r="J109" s="1" t="str">
        <f t="shared" ref="J109:J116" si="17">sum(F109:I109)</f>
        <v>64</v>
      </c>
      <c r="K109" s="1">
        <v>0.86</v>
      </c>
    </row>
    <row r="110">
      <c r="A110" s="2">
        <v>41850.0</v>
      </c>
      <c r="B110" s="1" t="s">
        <v>2</v>
      </c>
      <c r="C110" s="1">
        <v>11.0</v>
      </c>
      <c r="D110" s="3" t="s">
        <v>21</v>
      </c>
      <c r="E110" s="1">
        <v>1.0</v>
      </c>
      <c r="F110" s="1">
        <v>45.0</v>
      </c>
      <c r="G110" t="str">
        <f t="shared" si="1"/>
        <v>2.222222222</v>
      </c>
      <c r="H110" s="1">
        <v>9.0</v>
      </c>
      <c r="I110" s="1">
        <v>11.0</v>
      </c>
      <c r="J110" s="1" t="str">
        <f t="shared" si="17"/>
        <v>67.22222222</v>
      </c>
      <c r="K110" s="1">
        <v>0.86</v>
      </c>
    </row>
    <row r="111">
      <c r="A111" s="2">
        <v>41850.0</v>
      </c>
      <c r="B111" s="1" t="s">
        <v>2</v>
      </c>
      <c r="C111" s="1">
        <v>11.0</v>
      </c>
      <c r="D111" s="3" t="s">
        <v>22</v>
      </c>
      <c r="E111" s="1">
        <v>1.0</v>
      </c>
      <c r="F111" s="1">
        <v>69.0</v>
      </c>
      <c r="G111" t="str">
        <f t="shared" si="1"/>
        <v>1.449275362</v>
      </c>
      <c r="H111" s="1">
        <v>10.0</v>
      </c>
      <c r="I111" s="1">
        <v>14.0</v>
      </c>
      <c r="J111" s="1" t="str">
        <f t="shared" si="17"/>
        <v>94.44927536</v>
      </c>
      <c r="K111" s="1">
        <v>0.86</v>
      </c>
    </row>
    <row r="112">
      <c r="A112" s="2">
        <v>41851.0</v>
      </c>
      <c r="B112" s="1" t="s">
        <v>3</v>
      </c>
      <c r="C112" s="1">
        <v>17.0</v>
      </c>
      <c r="D112" s="3" t="s">
        <v>6</v>
      </c>
      <c r="E112" s="1">
        <v>1.0</v>
      </c>
      <c r="F112" s="1">
        <v>50.0</v>
      </c>
      <c r="G112" t="str">
        <f t="shared" si="1"/>
        <v>2</v>
      </c>
      <c r="H112" s="1">
        <v>0.0</v>
      </c>
      <c r="I112" s="1">
        <v>0.0</v>
      </c>
      <c r="J112" s="1" t="str">
        <f t="shared" si="17"/>
        <v>52</v>
      </c>
      <c r="K112" s="1">
        <v>1.84</v>
      </c>
    </row>
    <row r="113">
      <c r="A113" s="2">
        <v>41851.0</v>
      </c>
      <c r="B113" s="1" t="s">
        <v>3</v>
      </c>
      <c r="C113" s="1">
        <v>17.0</v>
      </c>
      <c r="D113" s="3" t="s">
        <v>21</v>
      </c>
      <c r="E113" s="1">
        <v>1.0</v>
      </c>
      <c r="F113" s="1">
        <v>59.0</v>
      </c>
      <c r="G113" t="str">
        <f t="shared" si="1"/>
        <v>1.694915254</v>
      </c>
      <c r="H113" s="1">
        <v>2.0</v>
      </c>
      <c r="I113" s="1">
        <v>8.0</v>
      </c>
      <c r="J113" s="1" t="str">
        <f t="shared" si="17"/>
        <v>70.69491525</v>
      </c>
      <c r="K113" s="1">
        <v>1.84</v>
      </c>
    </row>
    <row r="114">
      <c r="A114" s="2">
        <v>41851.0</v>
      </c>
      <c r="B114" s="1" t="s">
        <v>3</v>
      </c>
      <c r="C114" s="1">
        <v>17.0</v>
      </c>
      <c r="D114" s="3" t="s">
        <v>22</v>
      </c>
      <c r="E114" s="1">
        <v>0.0</v>
      </c>
      <c r="F114" s="1">
        <v>70.0</v>
      </c>
      <c r="G114" t="str">
        <f t="shared" si="1"/>
        <v>0</v>
      </c>
      <c r="H114" s="1">
        <v>0.0</v>
      </c>
      <c r="I114" s="1">
        <v>1.0</v>
      </c>
      <c r="J114" s="1" t="str">
        <f t="shared" si="17"/>
        <v>71</v>
      </c>
      <c r="K114" s="1">
        <v>1.84</v>
      </c>
    </row>
    <row r="115">
      <c r="A115" s="2">
        <v>41852.0</v>
      </c>
      <c r="B115" s="1" t="s">
        <v>4</v>
      </c>
      <c r="C115" s="1">
        <v>10.0</v>
      </c>
      <c r="D115" s="3" t="s">
        <v>6</v>
      </c>
      <c r="E115" s="1">
        <v>0.0</v>
      </c>
      <c r="F115" s="1">
        <v>28.0</v>
      </c>
      <c r="G115" t="str">
        <f t="shared" si="1"/>
        <v>0</v>
      </c>
      <c r="H115" s="1">
        <v>0.0</v>
      </c>
      <c r="I115" s="1">
        <v>68.0</v>
      </c>
      <c r="J115" s="1" t="str">
        <f t="shared" si="17"/>
        <v>96</v>
      </c>
      <c r="K115" s="1">
        <v>2.39</v>
      </c>
    </row>
    <row r="116">
      <c r="A116" s="2">
        <v>41852.0</v>
      </c>
      <c r="B116" s="1" t="s">
        <v>4</v>
      </c>
      <c r="C116" s="1">
        <v>10.0</v>
      </c>
      <c r="D116" s="3" t="s">
        <v>21</v>
      </c>
      <c r="E116" s="1">
        <v>0.0</v>
      </c>
      <c r="F116" s="1">
        <v>84.0</v>
      </c>
      <c r="G116" t="str">
        <f t="shared" si="1"/>
        <v>0</v>
      </c>
      <c r="H116" s="1">
        <v>0.0</v>
      </c>
      <c r="I116" s="1">
        <v>2.0</v>
      </c>
      <c r="J116" s="1" t="str">
        <f t="shared" si="17"/>
        <v>86</v>
      </c>
      <c r="K116" s="1">
        <v>2.39</v>
      </c>
    </row>
    <row r="117">
      <c r="A117" s="2">
        <v>41852.0</v>
      </c>
      <c r="B117" s="1" t="s">
        <v>4</v>
      </c>
      <c r="C117" s="1">
        <v>10.0</v>
      </c>
      <c r="D117" s="3" t="s">
        <v>22</v>
      </c>
      <c r="E117" s="1">
        <v>3.0</v>
      </c>
      <c r="F117" s="1">
        <v>45.0</v>
      </c>
      <c r="G117" t="str">
        <f t="shared" si="1"/>
        <v>6.666666667</v>
      </c>
      <c r="H117" s="1">
        <v>0.0</v>
      </c>
      <c r="I117" t="str">
        <f>J117-(F117+H117)</f>
        <v>49</v>
      </c>
      <c r="J117" s="1">
        <v>94.0</v>
      </c>
      <c r="K117" s="1">
        <v>2.39</v>
      </c>
    </row>
    <row r="118">
      <c r="A118" s="2">
        <v>41857.0</v>
      </c>
      <c r="B118" s="1" t="s">
        <v>2</v>
      </c>
      <c r="C118" s="1">
        <v>18.0</v>
      </c>
      <c r="D118" s="3" t="s">
        <v>6</v>
      </c>
      <c r="E118" s="1">
        <v>0.0</v>
      </c>
      <c r="F118" s="1">
        <v>45.0</v>
      </c>
      <c r="G118" t="str">
        <f t="shared" si="1"/>
        <v>0</v>
      </c>
      <c r="H118" s="1">
        <v>4.0</v>
      </c>
      <c r="I118" s="1">
        <v>5.0</v>
      </c>
      <c r="J118" s="1" t="str">
        <f t="shared" ref="J118:J125" si="18">sum(F118:I118)</f>
        <v>54</v>
      </c>
      <c r="K118" s="1">
        <v>-0.14</v>
      </c>
    </row>
    <row r="119">
      <c r="A119" s="2">
        <v>41857.0</v>
      </c>
      <c r="B119" s="1" t="s">
        <v>2</v>
      </c>
      <c r="C119" s="1">
        <v>18.0</v>
      </c>
      <c r="D119" s="3" t="s">
        <v>21</v>
      </c>
      <c r="E119" s="1">
        <v>2.0</v>
      </c>
      <c r="F119" s="1">
        <v>77.0</v>
      </c>
      <c r="G119" t="str">
        <f t="shared" si="1"/>
        <v>2.597402597</v>
      </c>
      <c r="H119" s="1">
        <v>12.0</v>
      </c>
      <c r="I119" s="1">
        <v>5.0</v>
      </c>
      <c r="J119" s="1" t="str">
        <f t="shared" si="18"/>
        <v>96.5974026</v>
      </c>
      <c r="K119" s="1">
        <v>-0.14</v>
      </c>
    </row>
    <row r="120">
      <c r="A120" s="2">
        <v>41857.0</v>
      </c>
      <c r="B120" s="1" t="s">
        <v>2</v>
      </c>
      <c r="C120" s="1">
        <v>18.0</v>
      </c>
      <c r="D120" s="3" t="s">
        <v>22</v>
      </c>
      <c r="E120" s="1">
        <v>4.0</v>
      </c>
      <c r="F120" s="1">
        <v>50.0</v>
      </c>
      <c r="G120" t="str">
        <f t="shared" si="1"/>
        <v>8</v>
      </c>
      <c r="H120" s="1">
        <v>11.0</v>
      </c>
      <c r="I120" s="1">
        <v>15.0</v>
      </c>
      <c r="J120" s="1" t="str">
        <f t="shared" si="18"/>
        <v>84</v>
      </c>
      <c r="K120" s="1">
        <v>-0.14</v>
      </c>
    </row>
    <row r="121">
      <c r="A121" s="2">
        <v>41858.0</v>
      </c>
      <c r="B121" s="1" t="s">
        <v>3</v>
      </c>
      <c r="C121" s="1">
        <v>15.0</v>
      </c>
      <c r="D121" s="3" t="s">
        <v>6</v>
      </c>
      <c r="E121" s="1">
        <v>3.0</v>
      </c>
      <c r="F121" s="1">
        <v>71.0</v>
      </c>
      <c r="G121" t="str">
        <f t="shared" si="1"/>
        <v>4.225352113</v>
      </c>
      <c r="H121" s="1">
        <v>0.0</v>
      </c>
      <c r="I121" s="1">
        <v>7.0</v>
      </c>
      <c r="J121" s="1" t="str">
        <f t="shared" si="18"/>
        <v>82.22535211</v>
      </c>
      <c r="K121" s="1">
        <v>-1.05</v>
      </c>
    </row>
    <row r="122">
      <c r="A122" s="2">
        <v>41858.0</v>
      </c>
      <c r="B122" s="1" t="s">
        <v>3</v>
      </c>
      <c r="C122" s="1">
        <v>15.0</v>
      </c>
      <c r="D122" s="3" t="s">
        <v>21</v>
      </c>
      <c r="E122" s="1">
        <v>2.0</v>
      </c>
      <c r="F122" s="1">
        <v>80.0</v>
      </c>
      <c r="G122" t="str">
        <f t="shared" si="1"/>
        <v>2.5</v>
      </c>
      <c r="H122" s="1">
        <v>0.0</v>
      </c>
      <c r="I122" s="1">
        <v>6.0</v>
      </c>
      <c r="J122" s="1" t="str">
        <f t="shared" si="18"/>
        <v>88.5</v>
      </c>
      <c r="K122" s="1">
        <v>-1.05</v>
      </c>
    </row>
    <row r="123">
      <c r="A123" s="2">
        <v>41858.0</v>
      </c>
      <c r="B123" s="1" t="s">
        <v>3</v>
      </c>
      <c r="C123" s="1">
        <v>15.0</v>
      </c>
      <c r="D123" s="3" t="s">
        <v>22</v>
      </c>
      <c r="E123" s="1">
        <v>10.0</v>
      </c>
      <c r="F123" s="1">
        <v>80.0</v>
      </c>
      <c r="G123" t="str">
        <f t="shared" si="1"/>
        <v>12.5</v>
      </c>
      <c r="H123" s="1">
        <v>0.0</v>
      </c>
      <c r="I123" s="1">
        <v>22.0</v>
      </c>
      <c r="J123" s="1" t="str">
        <f t="shared" si="18"/>
        <v>114.5</v>
      </c>
      <c r="K123" s="1">
        <v>-1.05</v>
      </c>
    </row>
    <row r="124">
      <c r="A124" s="2">
        <v>41859.0</v>
      </c>
      <c r="B124" s="1" t="s">
        <v>4</v>
      </c>
      <c r="C124" s="1">
        <v>11.0</v>
      </c>
      <c r="D124" s="3" t="s">
        <v>6</v>
      </c>
      <c r="E124" s="1">
        <v>5.0</v>
      </c>
      <c r="F124" s="1">
        <v>89.0</v>
      </c>
      <c r="G124" t="str">
        <f t="shared" si="1"/>
        <v>5.617977528</v>
      </c>
      <c r="H124" s="1">
        <v>0.0</v>
      </c>
      <c r="I124" s="1">
        <v>10.0</v>
      </c>
      <c r="J124" s="1" t="str">
        <f t="shared" si="18"/>
        <v>104.6179775</v>
      </c>
      <c r="K124" s="1">
        <v>-1.66</v>
      </c>
    </row>
    <row r="125">
      <c r="A125" s="2">
        <v>41859.0</v>
      </c>
      <c r="B125" s="1" t="s">
        <v>4</v>
      </c>
      <c r="C125" s="1">
        <v>11.0</v>
      </c>
      <c r="D125" s="3" t="s">
        <v>21</v>
      </c>
      <c r="E125" s="1">
        <v>3.0</v>
      </c>
      <c r="F125" s="1">
        <v>67.0</v>
      </c>
      <c r="G125" t="str">
        <f t="shared" si="1"/>
        <v>4.47761194</v>
      </c>
      <c r="H125" s="1">
        <v>0.0</v>
      </c>
      <c r="I125" s="1">
        <v>15.0</v>
      </c>
      <c r="J125" s="1" t="str">
        <f t="shared" si="18"/>
        <v>86.47761194</v>
      </c>
      <c r="K125" s="1">
        <v>-1.66</v>
      </c>
    </row>
    <row r="126">
      <c r="A126" s="2">
        <v>41859.0</v>
      </c>
      <c r="B126" s="1" t="s">
        <v>4</v>
      </c>
      <c r="C126" s="1">
        <v>11.0</v>
      </c>
      <c r="D126" s="3" t="s">
        <v>22</v>
      </c>
      <c r="E126" s="1">
        <v>2.0</v>
      </c>
      <c r="F126" s="1">
        <v>70.0</v>
      </c>
      <c r="G126" t="str">
        <f t="shared" si="1"/>
        <v>2.857142857</v>
      </c>
      <c r="H126" s="1">
        <v>0.0</v>
      </c>
      <c r="I126" t="str">
        <f>J126-(F126+H126)</f>
        <v>23</v>
      </c>
      <c r="J126" s="1">
        <v>93.0</v>
      </c>
      <c r="K126" s="1">
        <v>-1.66</v>
      </c>
    </row>
    <row r="127">
      <c r="A127" s="1" t="s">
        <v>0</v>
      </c>
      <c r="B127" s="1" t="s">
        <v>1</v>
      </c>
      <c r="C127" s="1" t="s">
        <v>5</v>
      </c>
      <c r="D127" s="3" t="s">
        <v>30</v>
      </c>
      <c r="E127" s="1" t="s">
        <v>12</v>
      </c>
      <c r="F127" s="1" t="s">
        <v>14</v>
      </c>
      <c r="G127" s="1" t="s">
        <v>31</v>
      </c>
      <c r="H127" s="1" t="s">
        <v>16</v>
      </c>
      <c r="I127" s="1" t="s">
        <v>18</v>
      </c>
      <c r="J127" s="1" t="s">
        <v>20</v>
      </c>
      <c r="K127" s="3" t="s">
        <v>32</v>
      </c>
      <c r="L127" s="1"/>
      <c r="M127" s="1"/>
      <c r="N127" s="1"/>
      <c r="O127" s="1"/>
      <c r="P127" s="1"/>
      <c r="Q127" s="3"/>
      <c r="R127" s="1"/>
      <c r="S127" s="1"/>
      <c r="T127" s="1"/>
      <c r="U127" s="1"/>
      <c r="V127" s="1"/>
      <c r="W127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3" t="s">
        <v>30</v>
      </c>
      <c r="D1" s="1" t="s">
        <v>12</v>
      </c>
      <c r="E1" s="1" t="s">
        <v>14</v>
      </c>
      <c r="F1" s="5" t="s">
        <v>31</v>
      </c>
      <c r="G1" s="1"/>
      <c r="H1" s="1"/>
      <c r="I1" s="1"/>
      <c r="J1" s="3"/>
      <c r="K1" s="1"/>
      <c r="L1" s="1"/>
      <c r="M1" s="1"/>
      <c r="N1" s="1"/>
      <c r="O1" s="1"/>
      <c r="P1" s="3"/>
      <c r="Q1" s="1"/>
      <c r="R1" s="1"/>
      <c r="S1" s="1"/>
      <c r="T1" s="1"/>
      <c r="U1" s="1"/>
      <c r="V1" s="1"/>
    </row>
    <row r="2">
      <c r="A2" s="2">
        <v>41780.0</v>
      </c>
      <c r="B2" s="1" t="s">
        <v>2</v>
      </c>
      <c r="C2" s="3" t="s">
        <v>6</v>
      </c>
      <c r="D2" s="1">
        <v>0.0</v>
      </c>
      <c r="E2" s="1">
        <v>40.0</v>
      </c>
      <c r="F2" s="6" t="str">
        <f t="shared" ref="F2:F109" si="1">D2/E2</f>
        <v>0.00%</v>
      </c>
      <c r="G2" s="1"/>
      <c r="I2" s="1"/>
      <c r="J2" s="1"/>
    </row>
    <row r="3">
      <c r="A3" s="2">
        <v>41780.0</v>
      </c>
      <c r="B3" s="1" t="s">
        <v>2</v>
      </c>
      <c r="C3" s="3" t="s">
        <v>21</v>
      </c>
      <c r="D3" s="1">
        <v>0.0</v>
      </c>
      <c r="E3" s="1">
        <v>16.0</v>
      </c>
      <c r="F3" s="6" t="str">
        <f t="shared" si="1"/>
        <v>0.00%</v>
      </c>
      <c r="G3" s="1"/>
      <c r="I3" s="1"/>
      <c r="J3" s="1"/>
    </row>
    <row r="4">
      <c r="A4" s="2">
        <v>41780.0</v>
      </c>
      <c r="B4" s="1" t="s">
        <v>2</v>
      </c>
      <c r="C4" s="3" t="s">
        <v>22</v>
      </c>
      <c r="D4" s="1">
        <v>0.0</v>
      </c>
      <c r="E4" s="1">
        <v>76.0</v>
      </c>
      <c r="F4" s="6" t="str">
        <f t="shared" si="1"/>
        <v>0.00%</v>
      </c>
      <c r="G4" s="1"/>
      <c r="H4" s="1"/>
      <c r="I4" s="1"/>
      <c r="J4" s="1"/>
    </row>
    <row r="5">
      <c r="A5" s="2">
        <v>41781.0</v>
      </c>
      <c r="B5" s="1" t="s">
        <v>3</v>
      </c>
      <c r="C5" s="3" t="s">
        <v>6</v>
      </c>
      <c r="D5" s="1">
        <v>0.0</v>
      </c>
      <c r="E5" s="1">
        <v>3.0</v>
      </c>
      <c r="F5" s="6" t="str">
        <f t="shared" si="1"/>
        <v>0.00%</v>
      </c>
      <c r="G5" s="1"/>
      <c r="H5" s="1"/>
      <c r="J5" s="1"/>
    </row>
    <row r="6">
      <c r="A6" s="2">
        <v>41781.0</v>
      </c>
      <c r="B6" s="1" t="s">
        <v>3</v>
      </c>
      <c r="C6" s="3" t="s">
        <v>21</v>
      </c>
      <c r="D6" s="1">
        <v>0.0</v>
      </c>
      <c r="E6" s="1">
        <v>47.0</v>
      </c>
      <c r="F6" s="6" t="str">
        <f t="shared" si="1"/>
        <v>0.00%</v>
      </c>
      <c r="G6" s="1"/>
      <c r="H6" s="1"/>
      <c r="J6" s="1"/>
    </row>
    <row r="7">
      <c r="A7" s="2">
        <v>41781.0</v>
      </c>
      <c r="B7" s="1" t="s">
        <v>3</v>
      </c>
      <c r="C7" s="3" t="s">
        <v>22</v>
      </c>
      <c r="D7" s="1">
        <v>0.0</v>
      </c>
      <c r="E7" s="1">
        <v>2.0</v>
      </c>
      <c r="F7" s="6" t="str">
        <f t="shared" si="1"/>
        <v>0.00%</v>
      </c>
      <c r="G7" s="1"/>
      <c r="H7" s="1"/>
      <c r="I7" s="1"/>
      <c r="J7" s="1"/>
    </row>
    <row r="8">
      <c r="A8" s="2">
        <v>41783.0</v>
      </c>
      <c r="B8" s="1" t="s">
        <v>4</v>
      </c>
      <c r="C8" s="3" t="s">
        <v>6</v>
      </c>
      <c r="D8" s="1">
        <v>0.0</v>
      </c>
      <c r="E8" s="1">
        <v>24.0</v>
      </c>
      <c r="F8" s="6" t="str">
        <f t="shared" si="1"/>
        <v>0.00%</v>
      </c>
      <c r="G8" s="1"/>
      <c r="I8" s="1"/>
      <c r="J8" s="1"/>
    </row>
    <row r="9">
      <c r="A9" s="2">
        <v>41783.0</v>
      </c>
      <c r="B9" s="1" t="s">
        <v>4</v>
      </c>
      <c r="C9" s="3" t="s">
        <v>21</v>
      </c>
      <c r="D9" s="1">
        <v>0.0</v>
      </c>
      <c r="E9" s="1">
        <v>53.0</v>
      </c>
      <c r="F9" s="6" t="str">
        <f t="shared" si="1"/>
        <v>0.00%</v>
      </c>
      <c r="G9" s="1"/>
      <c r="I9" s="1"/>
      <c r="J9" s="1"/>
    </row>
    <row r="10">
      <c r="A10" s="2">
        <v>41783.0</v>
      </c>
      <c r="B10" s="1" t="s">
        <v>4</v>
      </c>
      <c r="C10" s="3" t="s">
        <v>22</v>
      </c>
      <c r="D10" s="1">
        <v>0.0</v>
      </c>
      <c r="E10" s="1">
        <v>77.0</v>
      </c>
      <c r="F10" s="6" t="str">
        <f t="shared" si="1"/>
        <v>0.00%</v>
      </c>
      <c r="G10" s="1"/>
      <c r="I10" s="1"/>
      <c r="J10" s="1"/>
    </row>
    <row r="11">
      <c r="A11" s="2">
        <v>41787.0</v>
      </c>
      <c r="B11" s="1" t="s">
        <v>2</v>
      </c>
      <c r="C11" s="3" t="s">
        <v>6</v>
      </c>
      <c r="D11" s="1">
        <v>0.0</v>
      </c>
      <c r="E11" s="1">
        <v>54.0</v>
      </c>
      <c r="F11" s="6" t="str">
        <f t="shared" si="1"/>
        <v>0.00%</v>
      </c>
      <c r="G11" s="1"/>
      <c r="I11" s="1"/>
      <c r="J11" s="1"/>
    </row>
    <row r="12">
      <c r="A12" s="2">
        <v>41787.0</v>
      </c>
      <c r="B12" s="1" t="s">
        <v>2</v>
      </c>
      <c r="C12" s="3" t="s">
        <v>21</v>
      </c>
      <c r="D12" s="1">
        <v>0.0</v>
      </c>
      <c r="E12" s="1">
        <v>27.0</v>
      </c>
      <c r="F12" s="6" t="str">
        <f t="shared" si="1"/>
        <v>0.00%</v>
      </c>
      <c r="G12" s="1"/>
      <c r="I12" s="1"/>
      <c r="J12" s="1"/>
    </row>
    <row r="13">
      <c r="A13" s="2">
        <v>41787.0</v>
      </c>
      <c r="B13" s="1" t="s">
        <v>2</v>
      </c>
      <c r="C13" s="3" t="s">
        <v>22</v>
      </c>
      <c r="D13" s="1">
        <v>0.0</v>
      </c>
      <c r="E13" s="1">
        <v>43.0</v>
      </c>
      <c r="F13" s="6" t="str">
        <f t="shared" si="1"/>
        <v>0.00%</v>
      </c>
      <c r="G13" s="1"/>
      <c r="H13" s="1"/>
      <c r="I13" s="1"/>
      <c r="J13" s="1"/>
    </row>
    <row r="14">
      <c r="A14" s="2">
        <v>41788.0</v>
      </c>
      <c r="B14" s="1" t="s">
        <v>3</v>
      </c>
      <c r="C14" s="3" t="s">
        <v>6</v>
      </c>
      <c r="D14" s="1">
        <v>2.0</v>
      </c>
      <c r="E14" s="1">
        <v>51.0</v>
      </c>
      <c r="F14" s="6" t="str">
        <f t="shared" si="1"/>
        <v>3.92%</v>
      </c>
      <c r="G14" s="1"/>
      <c r="I14" s="1"/>
      <c r="J14" s="1"/>
    </row>
    <row r="15">
      <c r="A15" s="2">
        <v>41788.0</v>
      </c>
      <c r="B15" s="1" t="s">
        <v>3</v>
      </c>
      <c r="C15" s="3" t="s">
        <v>21</v>
      </c>
      <c r="D15" s="1">
        <v>1.0</v>
      </c>
      <c r="E15" s="1">
        <v>80.0</v>
      </c>
      <c r="F15" s="6" t="str">
        <f t="shared" si="1"/>
        <v>1.25%</v>
      </c>
      <c r="G15" s="1"/>
      <c r="I15" s="1"/>
      <c r="J15" s="1"/>
    </row>
    <row r="16">
      <c r="A16" s="2">
        <v>41788.0</v>
      </c>
      <c r="B16" s="1" t="s">
        <v>3</v>
      </c>
      <c r="C16" s="3" t="s">
        <v>22</v>
      </c>
      <c r="D16" s="1">
        <v>5.0</v>
      </c>
      <c r="E16" s="1">
        <v>74.0</v>
      </c>
      <c r="F16" s="6" t="str">
        <f t="shared" si="1"/>
        <v>6.76%</v>
      </c>
      <c r="G16" s="1"/>
      <c r="H16" s="1"/>
      <c r="I16" s="1"/>
      <c r="J16" s="1"/>
    </row>
    <row r="17">
      <c r="A17" s="2">
        <v>41789.0</v>
      </c>
      <c r="B17" s="1" t="s">
        <v>4</v>
      </c>
      <c r="C17" s="3" t="s">
        <v>6</v>
      </c>
      <c r="D17" s="1">
        <v>0.0</v>
      </c>
      <c r="E17" s="1">
        <v>46.0</v>
      </c>
      <c r="F17" s="6" t="str">
        <f t="shared" si="1"/>
        <v>0.00%</v>
      </c>
      <c r="G17" s="1"/>
      <c r="I17" s="1"/>
      <c r="J17" s="1"/>
    </row>
    <row r="18">
      <c r="A18" s="2">
        <v>41789.0</v>
      </c>
      <c r="B18" s="1" t="s">
        <v>4</v>
      </c>
      <c r="C18" s="3" t="s">
        <v>21</v>
      </c>
      <c r="D18" s="1">
        <v>0.0</v>
      </c>
      <c r="E18" s="1">
        <v>50.0</v>
      </c>
      <c r="F18" s="6" t="str">
        <f t="shared" si="1"/>
        <v>0.00%</v>
      </c>
      <c r="G18" s="1"/>
      <c r="I18" s="1"/>
      <c r="J18" s="1"/>
    </row>
    <row r="19">
      <c r="A19" s="2">
        <v>41789.0</v>
      </c>
      <c r="B19" s="1" t="s">
        <v>4</v>
      </c>
      <c r="C19" s="3" t="s">
        <v>22</v>
      </c>
      <c r="D19" s="1">
        <v>0.0</v>
      </c>
      <c r="E19" s="1">
        <v>77.0</v>
      </c>
      <c r="F19" s="6" t="str">
        <f t="shared" si="1"/>
        <v>0.00%</v>
      </c>
      <c r="G19" s="1"/>
      <c r="H19" s="1"/>
      <c r="J19" s="1"/>
    </row>
    <row r="20">
      <c r="A20" s="2">
        <v>41794.0</v>
      </c>
      <c r="B20" s="1" t="s">
        <v>2</v>
      </c>
      <c r="C20" s="3" t="s">
        <v>6</v>
      </c>
      <c r="D20" s="1">
        <v>0.0</v>
      </c>
      <c r="E20" s="1">
        <v>43.0</v>
      </c>
      <c r="F20" s="6" t="str">
        <f t="shared" si="1"/>
        <v>0.00%</v>
      </c>
      <c r="G20" s="1"/>
      <c r="I20" s="1"/>
      <c r="J20" s="1"/>
    </row>
    <row r="21">
      <c r="A21" s="2">
        <v>41794.0</v>
      </c>
      <c r="B21" s="1" t="s">
        <v>2</v>
      </c>
      <c r="C21" s="3" t="s">
        <v>21</v>
      </c>
      <c r="D21" s="1">
        <v>0.0</v>
      </c>
      <c r="E21" s="1">
        <v>55.0</v>
      </c>
      <c r="F21" s="6" t="str">
        <f t="shared" si="1"/>
        <v>0.00%</v>
      </c>
      <c r="G21" s="1"/>
      <c r="I21" s="1"/>
      <c r="J21" s="1"/>
    </row>
    <row r="22">
      <c r="A22" s="2">
        <v>41794.0</v>
      </c>
      <c r="B22" s="1" t="s">
        <v>2</v>
      </c>
      <c r="C22" s="3" t="s">
        <v>22</v>
      </c>
      <c r="D22" s="1">
        <v>0.0</v>
      </c>
      <c r="E22" s="1">
        <v>60.0</v>
      </c>
      <c r="F22" s="6" t="str">
        <f t="shared" si="1"/>
        <v>0.00%</v>
      </c>
      <c r="G22" s="1"/>
      <c r="H22" s="1"/>
      <c r="I22" s="1"/>
      <c r="J22" s="1"/>
    </row>
    <row r="23">
      <c r="A23" s="2">
        <v>41795.0</v>
      </c>
      <c r="B23" s="1" t="s">
        <v>3</v>
      </c>
      <c r="C23" s="3" t="s">
        <v>6</v>
      </c>
      <c r="D23" s="1">
        <v>1.0</v>
      </c>
      <c r="E23" s="1">
        <v>52.0</v>
      </c>
      <c r="F23" s="6" t="str">
        <f t="shared" si="1"/>
        <v>1.92%</v>
      </c>
      <c r="G23" s="1"/>
      <c r="I23" s="1"/>
      <c r="J23" s="1"/>
    </row>
    <row r="24">
      <c r="A24" s="2">
        <v>41795.0</v>
      </c>
      <c r="B24" s="1" t="s">
        <v>3</v>
      </c>
      <c r="C24" s="3" t="s">
        <v>21</v>
      </c>
      <c r="D24" s="1">
        <v>2.0</v>
      </c>
      <c r="E24" s="1">
        <v>79.0</v>
      </c>
      <c r="F24" s="6" t="str">
        <f t="shared" si="1"/>
        <v>2.53%</v>
      </c>
      <c r="G24" s="1"/>
      <c r="I24" s="1"/>
      <c r="J24" s="1"/>
    </row>
    <row r="25">
      <c r="A25" s="2">
        <v>41795.0</v>
      </c>
      <c r="B25" s="1" t="s">
        <v>3</v>
      </c>
      <c r="C25" s="3" t="s">
        <v>22</v>
      </c>
      <c r="D25" s="1">
        <v>2.0</v>
      </c>
      <c r="E25" s="1">
        <v>60.0</v>
      </c>
      <c r="F25" s="6" t="str">
        <f t="shared" si="1"/>
        <v>3.33%</v>
      </c>
      <c r="G25" s="1"/>
      <c r="H25" s="1"/>
      <c r="I25" s="1"/>
      <c r="J25" s="1"/>
    </row>
    <row r="26">
      <c r="A26" s="2">
        <v>41796.0</v>
      </c>
      <c r="B26" s="1" t="s">
        <v>4</v>
      </c>
      <c r="C26" s="3" t="s">
        <v>6</v>
      </c>
      <c r="D26" s="1">
        <v>1.0</v>
      </c>
      <c r="E26" s="1">
        <v>59.0</v>
      </c>
      <c r="F26" s="6" t="str">
        <f t="shared" si="1"/>
        <v>1.69%</v>
      </c>
      <c r="G26" s="1"/>
      <c r="H26" s="1"/>
      <c r="I26" s="1"/>
      <c r="J26" s="1"/>
    </row>
    <row r="27">
      <c r="A27" s="2">
        <v>41796.0</v>
      </c>
      <c r="B27" s="1" t="s">
        <v>4</v>
      </c>
      <c r="C27" s="3" t="s">
        <v>21</v>
      </c>
      <c r="D27" s="1">
        <v>0.0</v>
      </c>
      <c r="E27" s="1">
        <v>58.0</v>
      </c>
      <c r="F27" s="6" t="str">
        <f t="shared" si="1"/>
        <v>0.00%</v>
      </c>
      <c r="G27" s="1"/>
      <c r="H27" s="1"/>
      <c r="I27" s="1"/>
      <c r="J27" s="1"/>
    </row>
    <row r="28">
      <c r="A28" s="2">
        <v>41796.0</v>
      </c>
      <c r="B28" s="1" t="s">
        <v>4</v>
      </c>
      <c r="C28" s="3" t="s">
        <v>22</v>
      </c>
      <c r="D28" s="1">
        <v>0.0</v>
      </c>
      <c r="E28" s="1">
        <v>53.0</v>
      </c>
      <c r="F28" s="6" t="str">
        <f t="shared" si="1"/>
        <v>0.00%</v>
      </c>
      <c r="G28" s="1"/>
      <c r="H28" s="1"/>
      <c r="J28" s="1"/>
    </row>
    <row r="29">
      <c r="A29" s="2">
        <v>41801.0</v>
      </c>
      <c r="B29" s="1" t="s">
        <v>2</v>
      </c>
      <c r="C29" s="3" t="s">
        <v>6</v>
      </c>
      <c r="D29" s="1">
        <v>0.0</v>
      </c>
      <c r="E29" s="1">
        <v>41.0</v>
      </c>
      <c r="F29" s="6" t="str">
        <f t="shared" si="1"/>
        <v>0.00%</v>
      </c>
      <c r="G29" s="1"/>
      <c r="H29" s="1"/>
      <c r="I29" s="1"/>
      <c r="J29" s="1"/>
    </row>
    <row r="30">
      <c r="A30" s="2">
        <v>41801.0</v>
      </c>
      <c r="B30" s="1" t="s">
        <v>2</v>
      </c>
      <c r="C30" s="3" t="s">
        <v>21</v>
      </c>
      <c r="D30" s="1">
        <v>0.0</v>
      </c>
      <c r="E30" s="1">
        <v>63.0</v>
      </c>
      <c r="F30" s="6" t="str">
        <f t="shared" si="1"/>
        <v>0.00%</v>
      </c>
      <c r="G30" s="1"/>
      <c r="H30" s="1"/>
      <c r="I30" s="1"/>
      <c r="J30" s="1"/>
    </row>
    <row r="31">
      <c r="A31" s="2">
        <v>41801.0</v>
      </c>
      <c r="B31" s="1" t="s">
        <v>2</v>
      </c>
      <c r="C31" s="3" t="s">
        <v>22</v>
      </c>
      <c r="D31" s="1">
        <v>0.0</v>
      </c>
      <c r="E31" s="1">
        <v>49.0</v>
      </c>
      <c r="F31" s="6" t="str">
        <f t="shared" si="1"/>
        <v>0.00%</v>
      </c>
      <c r="G31" s="1"/>
      <c r="H31" s="1"/>
      <c r="I31" s="1"/>
      <c r="J31" s="1"/>
    </row>
    <row r="32">
      <c r="A32" s="2">
        <v>41802.0</v>
      </c>
      <c r="B32" s="1" t="s">
        <v>3</v>
      </c>
      <c r="C32" s="3" t="s">
        <v>6</v>
      </c>
      <c r="D32" s="1">
        <v>2.0</v>
      </c>
      <c r="E32" s="1">
        <v>48.0</v>
      </c>
      <c r="F32" s="6" t="str">
        <f t="shared" si="1"/>
        <v>4.17%</v>
      </c>
      <c r="G32" s="1"/>
      <c r="H32" s="1"/>
      <c r="I32" s="1"/>
      <c r="J32" s="1"/>
    </row>
    <row r="33">
      <c r="A33" s="2">
        <v>41802.0</v>
      </c>
      <c r="B33" s="1" t="s">
        <v>3</v>
      </c>
      <c r="C33" s="3" t="s">
        <v>21</v>
      </c>
      <c r="D33" s="1">
        <v>1.0</v>
      </c>
      <c r="E33" s="1">
        <v>86.0</v>
      </c>
      <c r="F33" s="6" t="str">
        <f t="shared" si="1"/>
        <v>1.16%</v>
      </c>
      <c r="G33" s="1"/>
      <c r="H33" s="1"/>
      <c r="I33" s="1"/>
      <c r="J33" s="1"/>
    </row>
    <row r="34">
      <c r="A34" s="2">
        <v>41802.0</v>
      </c>
      <c r="B34" s="1" t="s">
        <v>3</v>
      </c>
      <c r="C34" s="3" t="s">
        <v>22</v>
      </c>
      <c r="D34" s="1">
        <v>3.0</v>
      </c>
      <c r="E34" s="1">
        <v>63.0</v>
      </c>
      <c r="F34" s="6" t="str">
        <f t="shared" si="1"/>
        <v>4.76%</v>
      </c>
      <c r="G34" s="1"/>
      <c r="H34" s="1"/>
      <c r="I34" s="1"/>
      <c r="J34" s="1"/>
    </row>
    <row r="35">
      <c r="A35" s="2">
        <v>41803.0</v>
      </c>
      <c r="B35" s="1" t="s">
        <v>4</v>
      </c>
      <c r="C35" s="3" t="s">
        <v>6</v>
      </c>
      <c r="D35" s="1">
        <v>0.0</v>
      </c>
      <c r="E35" s="1">
        <v>68.0</v>
      </c>
      <c r="F35" s="6" t="str">
        <f t="shared" si="1"/>
        <v>0.00%</v>
      </c>
      <c r="G35" s="1"/>
      <c r="H35" s="1"/>
      <c r="I35" s="1"/>
      <c r="J35" s="1"/>
    </row>
    <row r="36">
      <c r="A36" s="2">
        <v>41803.0</v>
      </c>
      <c r="B36" s="1" t="s">
        <v>4</v>
      </c>
      <c r="C36" s="3" t="s">
        <v>21</v>
      </c>
      <c r="D36" s="1">
        <v>0.0</v>
      </c>
      <c r="E36" s="1">
        <v>72.0</v>
      </c>
      <c r="F36" s="6" t="str">
        <f t="shared" si="1"/>
        <v>0.00%</v>
      </c>
      <c r="G36" s="1"/>
      <c r="H36" s="1"/>
      <c r="I36" s="1"/>
      <c r="J36" s="1"/>
    </row>
    <row r="37">
      <c r="A37" s="2">
        <v>41803.0</v>
      </c>
      <c r="B37" s="1" t="s">
        <v>4</v>
      </c>
      <c r="C37" s="3" t="s">
        <v>22</v>
      </c>
      <c r="D37" s="1">
        <v>7.0</v>
      </c>
      <c r="E37" s="1">
        <v>83.0</v>
      </c>
      <c r="F37" s="6" t="str">
        <f t="shared" si="1"/>
        <v>8.43%</v>
      </c>
      <c r="G37" s="1"/>
      <c r="H37" s="1"/>
      <c r="J37" s="1"/>
    </row>
    <row r="38">
      <c r="A38" s="2">
        <v>41808.0</v>
      </c>
      <c r="B38" s="1" t="s">
        <v>2</v>
      </c>
      <c r="C38" s="3" t="s">
        <v>6</v>
      </c>
      <c r="D38" s="1">
        <v>0.0</v>
      </c>
      <c r="E38" s="1">
        <v>73.0</v>
      </c>
      <c r="F38" s="6" t="str">
        <f t="shared" si="1"/>
        <v>0.00%</v>
      </c>
      <c r="G38" s="1"/>
      <c r="H38" s="1"/>
      <c r="I38" s="1"/>
      <c r="J38" s="1"/>
    </row>
    <row r="39">
      <c r="A39" s="2">
        <v>41808.0</v>
      </c>
      <c r="B39" s="1" t="s">
        <v>2</v>
      </c>
      <c r="C39" s="3" t="s">
        <v>21</v>
      </c>
      <c r="D39" s="1">
        <v>0.0</v>
      </c>
      <c r="E39" s="1">
        <v>63.0</v>
      </c>
      <c r="F39" s="6" t="str">
        <f t="shared" si="1"/>
        <v>0.00%</v>
      </c>
      <c r="G39" s="1"/>
      <c r="H39" s="1"/>
      <c r="I39" s="1"/>
      <c r="J39" s="1"/>
    </row>
    <row r="40">
      <c r="A40" s="2">
        <v>41808.0</v>
      </c>
      <c r="B40" s="1" t="s">
        <v>2</v>
      </c>
      <c r="C40" s="3" t="s">
        <v>22</v>
      </c>
      <c r="D40" s="1">
        <v>1.0</v>
      </c>
      <c r="E40" s="1">
        <v>55.0</v>
      </c>
      <c r="F40" s="6" t="str">
        <f t="shared" si="1"/>
        <v>1.82%</v>
      </c>
      <c r="G40" s="1"/>
      <c r="H40" s="1"/>
      <c r="I40" s="1"/>
      <c r="J40" s="1"/>
    </row>
    <row r="41">
      <c r="A41" s="2">
        <v>41809.0</v>
      </c>
      <c r="B41" s="1" t="s">
        <v>3</v>
      </c>
      <c r="C41" s="3" t="s">
        <v>6</v>
      </c>
      <c r="D41" s="1">
        <v>3.0</v>
      </c>
      <c r="E41" s="1">
        <v>54.0</v>
      </c>
      <c r="F41" s="6" t="str">
        <f t="shared" si="1"/>
        <v>5.56%</v>
      </c>
      <c r="G41" s="1"/>
      <c r="H41" s="1"/>
      <c r="I41" s="1"/>
      <c r="J41" s="1"/>
    </row>
    <row r="42">
      <c r="A42" s="2">
        <v>41809.0</v>
      </c>
      <c r="B42" s="1" t="s">
        <v>3</v>
      </c>
      <c r="C42" s="3" t="s">
        <v>21</v>
      </c>
      <c r="D42" s="1">
        <v>0.0</v>
      </c>
      <c r="E42" s="1">
        <v>70.0</v>
      </c>
      <c r="F42" s="6" t="str">
        <f t="shared" si="1"/>
        <v>0.00%</v>
      </c>
      <c r="G42" s="1"/>
      <c r="H42" s="1"/>
      <c r="I42" s="1"/>
      <c r="J42" s="1"/>
    </row>
    <row r="43">
      <c r="A43" s="2">
        <v>41809.0</v>
      </c>
      <c r="B43" s="1" t="s">
        <v>3</v>
      </c>
      <c r="C43" s="3" t="s">
        <v>22</v>
      </c>
      <c r="D43" s="1">
        <v>11.0</v>
      </c>
      <c r="E43" s="1">
        <v>80.0</v>
      </c>
      <c r="F43" s="6" t="str">
        <f t="shared" si="1"/>
        <v>13.75%</v>
      </c>
      <c r="G43" s="1"/>
      <c r="H43" s="1"/>
      <c r="I43" s="1"/>
      <c r="J43" s="1"/>
    </row>
    <row r="44">
      <c r="A44" s="2">
        <v>41810.0</v>
      </c>
      <c r="B44" s="1" t="s">
        <v>4</v>
      </c>
      <c r="C44" s="3" t="s">
        <v>6</v>
      </c>
      <c r="D44" s="1">
        <v>0.0</v>
      </c>
      <c r="E44" s="1">
        <v>76.0</v>
      </c>
      <c r="F44" s="6" t="str">
        <f t="shared" si="1"/>
        <v>0.00%</v>
      </c>
      <c r="G44" s="1"/>
      <c r="H44" s="1"/>
      <c r="I44" s="1"/>
      <c r="J44" s="1"/>
    </row>
    <row r="45">
      <c r="A45" s="2">
        <v>41810.0</v>
      </c>
      <c r="B45" s="1" t="s">
        <v>4</v>
      </c>
      <c r="C45" s="3" t="s">
        <v>21</v>
      </c>
      <c r="D45" s="1">
        <v>0.0</v>
      </c>
      <c r="E45" s="1">
        <v>77.0</v>
      </c>
      <c r="F45" s="6" t="str">
        <f t="shared" si="1"/>
        <v>0.00%</v>
      </c>
      <c r="G45" s="1"/>
      <c r="H45" s="1"/>
      <c r="I45" s="1"/>
      <c r="J45" s="1"/>
    </row>
    <row r="46">
      <c r="A46" s="2">
        <v>41810.0</v>
      </c>
      <c r="B46" s="1" t="s">
        <v>4</v>
      </c>
      <c r="C46" s="3" t="s">
        <v>22</v>
      </c>
      <c r="D46" s="1">
        <v>1.0</v>
      </c>
      <c r="E46" s="1">
        <v>83.0</v>
      </c>
      <c r="F46" s="6" t="str">
        <f t="shared" si="1"/>
        <v>1.20%</v>
      </c>
      <c r="G46" s="1"/>
      <c r="I46" s="1"/>
      <c r="J46" s="1"/>
    </row>
    <row r="47">
      <c r="A47" s="2">
        <v>41815.0</v>
      </c>
      <c r="B47" s="1" t="s">
        <v>2</v>
      </c>
      <c r="C47" s="3" t="s">
        <v>6</v>
      </c>
      <c r="D47" s="1">
        <v>1.0</v>
      </c>
      <c r="E47" s="1">
        <v>53.0</v>
      </c>
      <c r="F47" s="6" t="str">
        <f t="shared" si="1"/>
        <v>1.89%</v>
      </c>
      <c r="G47" s="1"/>
      <c r="H47" s="1"/>
      <c r="I47" s="1"/>
      <c r="J47" s="1"/>
    </row>
    <row r="48">
      <c r="A48" s="2">
        <v>41815.0</v>
      </c>
      <c r="B48" s="1" t="s">
        <v>2</v>
      </c>
      <c r="C48" s="3" t="s">
        <v>21</v>
      </c>
      <c r="D48" s="1">
        <v>1.0</v>
      </c>
      <c r="E48" s="1">
        <v>52.0</v>
      </c>
      <c r="F48" s="6" t="str">
        <f t="shared" si="1"/>
        <v>1.92%</v>
      </c>
      <c r="G48" s="1"/>
      <c r="H48" s="1"/>
      <c r="I48" s="1"/>
      <c r="J48" s="1"/>
    </row>
    <row r="49">
      <c r="A49" s="2">
        <v>41815.0</v>
      </c>
      <c r="B49" s="1" t="s">
        <v>2</v>
      </c>
      <c r="C49" s="3" t="s">
        <v>22</v>
      </c>
      <c r="D49" s="1">
        <v>0.0</v>
      </c>
      <c r="E49" s="1">
        <v>50.0</v>
      </c>
      <c r="F49" s="6" t="str">
        <f t="shared" si="1"/>
        <v>0.00%</v>
      </c>
      <c r="G49" s="1"/>
      <c r="H49" s="1"/>
      <c r="I49" s="1"/>
      <c r="J49" s="1"/>
    </row>
    <row r="50">
      <c r="A50" s="2">
        <v>41816.0</v>
      </c>
      <c r="B50" s="1" t="s">
        <v>3</v>
      </c>
      <c r="C50" s="3" t="s">
        <v>6</v>
      </c>
      <c r="D50" s="1">
        <v>7.0</v>
      </c>
      <c r="E50" s="1">
        <v>156.0</v>
      </c>
      <c r="F50" s="6" t="str">
        <f t="shared" si="1"/>
        <v>4.49%</v>
      </c>
      <c r="G50" s="1"/>
      <c r="H50" s="1"/>
      <c r="I50" s="1"/>
      <c r="J50" s="1"/>
    </row>
    <row r="51">
      <c r="A51" s="2">
        <v>41816.0</v>
      </c>
      <c r="B51" s="1" t="s">
        <v>3</v>
      </c>
      <c r="C51" s="3" t="s">
        <v>21</v>
      </c>
      <c r="D51" s="1">
        <v>1.0</v>
      </c>
      <c r="E51" s="1">
        <v>92.0</v>
      </c>
      <c r="F51" s="6" t="str">
        <f t="shared" si="1"/>
        <v>1.09%</v>
      </c>
      <c r="G51" s="1"/>
      <c r="H51" s="1"/>
      <c r="I51" s="1"/>
      <c r="J51" s="1"/>
    </row>
    <row r="52">
      <c r="A52" s="2">
        <v>41816.0</v>
      </c>
      <c r="B52" s="1" t="s">
        <v>3</v>
      </c>
      <c r="C52" s="3" t="s">
        <v>22</v>
      </c>
      <c r="D52" s="1">
        <v>11.0</v>
      </c>
      <c r="E52" s="1">
        <v>85.0</v>
      </c>
      <c r="F52" s="6" t="str">
        <f t="shared" si="1"/>
        <v>12.94%</v>
      </c>
      <c r="G52" s="1"/>
      <c r="H52" s="1"/>
      <c r="I52" s="1"/>
      <c r="J52" s="1"/>
    </row>
    <row r="53">
      <c r="A53" s="2">
        <v>41817.0</v>
      </c>
      <c r="B53" s="1" t="s">
        <v>4</v>
      </c>
      <c r="C53" s="3" t="s">
        <v>6</v>
      </c>
      <c r="D53" s="1">
        <v>1.0</v>
      </c>
      <c r="E53" s="1">
        <v>87.0</v>
      </c>
      <c r="F53" s="6" t="str">
        <f t="shared" si="1"/>
        <v>1.15%</v>
      </c>
      <c r="G53" s="1"/>
      <c r="H53" s="1"/>
      <c r="I53" s="1"/>
      <c r="J53" s="1"/>
    </row>
    <row r="54">
      <c r="A54" s="2">
        <v>41817.0</v>
      </c>
      <c r="B54" s="1" t="s">
        <v>4</v>
      </c>
      <c r="C54" s="3" t="s">
        <v>21</v>
      </c>
      <c r="D54" s="1">
        <v>0.0</v>
      </c>
      <c r="E54" s="1">
        <v>65.0</v>
      </c>
      <c r="F54" s="6" t="str">
        <f t="shared" si="1"/>
        <v>0.00%</v>
      </c>
      <c r="G54" s="1"/>
      <c r="H54" s="1"/>
      <c r="I54" s="1"/>
      <c r="J54" s="1"/>
    </row>
    <row r="55">
      <c r="A55" s="2">
        <v>41817.0</v>
      </c>
      <c r="B55" s="1" t="s">
        <v>4</v>
      </c>
      <c r="C55" s="3" t="s">
        <v>22</v>
      </c>
      <c r="D55" s="1">
        <v>3.0</v>
      </c>
      <c r="E55" s="1">
        <v>87.0</v>
      </c>
      <c r="F55" s="6" t="str">
        <f t="shared" si="1"/>
        <v>3.45%</v>
      </c>
      <c r="G55" s="1"/>
      <c r="H55" s="1"/>
      <c r="J55" s="1"/>
    </row>
    <row r="56">
      <c r="A56" s="2">
        <v>41822.0</v>
      </c>
      <c r="B56" s="1" t="s">
        <v>2</v>
      </c>
      <c r="C56" s="3" t="s">
        <v>6</v>
      </c>
      <c r="D56" s="1">
        <v>0.0</v>
      </c>
      <c r="E56" s="1">
        <v>40.0</v>
      </c>
      <c r="F56" s="6" t="str">
        <f t="shared" si="1"/>
        <v>0.00%</v>
      </c>
      <c r="G56" s="1"/>
      <c r="H56" s="1"/>
      <c r="I56" s="1"/>
      <c r="J56" s="1"/>
    </row>
    <row r="57">
      <c r="A57" s="2">
        <v>41822.0</v>
      </c>
      <c r="B57" s="1" t="s">
        <v>2</v>
      </c>
      <c r="C57" s="3" t="s">
        <v>21</v>
      </c>
      <c r="D57" s="1">
        <v>0.0</v>
      </c>
      <c r="E57" s="1">
        <v>52.0</v>
      </c>
      <c r="F57" s="6" t="str">
        <f t="shared" si="1"/>
        <v>0.00%</v>
      </c>
      <c r="G57" s="1"/>
      <c r="H57" s="1"/>
      <c r="I57" s="1"/>
      <c r="J57" s="1"/>
    </row>
    <row r="58">
      <c r="A58" s="2">
        <v>41822.0</v>
      </c>
      <c r="B58" s="1" t="s">
        <v>2</v>
      </c>
      <c r="C58" s="3" t="s">
        <v>22</v>
      </c>
      <c r="D58" s="1">
        <v>0.0</v>
      </c>
      <c r="E58" s="1">
        <v>31.0</v>
      </c>
      <c r="F58" s="6" t="str">
        <f t="shared" si="1"/>
        <v>0.00%</v>
      </c>
      <c r="G58" s="1"/>
      <c r="H58" s="1"/>
      <c r="I58" s="1"/>
      <c r="J58" s="1"/>
    </row>
    <row r="59">
      <c r="A59" s="2">
        <v>41823.0</v>
      </c>
      <c r="B59" s="1" t="s">
        <v>3</v>
      </c>
      <c r="C59" s="3" t="s">
        <v>6</v>
      </c>
      <c r="D59" s="1">
        <v>0.0</v>
      </c>
      <c r="E59" s="1">
        <v>49.0</v>
      </c>
      <c r="F59" s="6" t="str">
        <f t="shared" si="1"/>
        <v>0.00%</v>
      </c>
      <c r="G59" s="1"/>
      <c r="H59" s="1"/>
      <c r="I59" s="1"/>
      <c r="J59" s="1"/>
    </row>
    <row r="60">
      <c r="A60" s="2">
        <v>41823.0</v>
      </c>
      <c r="B60" s="1" t="s">
        <v>3</v>
      </c>
      <c r="C60" s="3" t="s">
        <v>21</v>
      </c>
      <c r="D60" s="1">
        <v>3.0</v>
      </c>
      <c r="E60" s="1">
        <v>66.0</v>
      </c>
      <c r="F60" s="6" t="str">
        <f t="shared" si="1"/>
        <v>4.55%</v>
      </c>
      <c r="G60" s="1"/>
      <c r="H60" s="1"/>
      <c r="I60" s="1"/>
      <c r="J60" s="1"/>
    </row>
    <row r="61">
      <c r="A61" s="2">
        <v>41823.0</v>
      </c>
      <c r="B61" s="1" t="s">
        <v>3</v>
      </c>
      <c r="C61" s="3" t="s">
        <v>22</v>
      </c>
      <c r="D61" s="1">
        <v>9.0</v>
      </c>
      <c r="E61" s="1">
        <v>78.0</v>
      </c>
      <c r="F61" s="6" t="str">
        <f t="shared" si="1"/>
        <v>11.54%</v>
      </c>
      <c r="G61" s="1"/>
      <c r="H61" s="1"/>
      <c r="I61" s="1"/>
      <c r="J61" s="1"/>
    </row>
    <row r="62">
      <c r="A62" s="2">
        <v>41824.0</v>
      </c>
      <c r="B62" s="1" t="s">
        <v>4</v>
      </c>
      <c r="C62" s="3" t="s">
        <v>6</v>
      </c>
      <c r="D62" s="1">
        <v>1.0</v>
      </c>
      <c r="E62" s="1">
        <v>82.0</v>
      </c>
      <c r="F62" s="6" t="str">
        <f t="shared" si="1"/>
        <v>1.22%</v>
      </c>
      <c r="G62" s="1"/>
      <c r="H62" s="1"/>
      <c r="I62" s="1"/>
      <c r="J62" s="1"/>
    </row>
    <row r="63">
      <c r="A63" s="2">
        <v>41824.0</v>
      </c>
      <c r="B63" s="1" t="s">
        <v>4</v>
      </c>
      <c r="C63" s="3" t="s">
        <v>21</v>
      </c>
      <c r="D63" s="1">
        <v>1.0</v>
      </c>
      <c r="E63" s="1">
        <v>88.0</v>
      </c>
      <c r="F63" s="6" t="str">
        <f t="shared" si="1"/>
        <v>1.14%</v>
      </c>
      <c r="G63" s="1"/>
      <c r="H63" s="1"/>
      <c r="I63" s="1"/>
      <c r="J63" s="1"/>
    </row>
    <row r="64">
      <c r="A64" s="2">
        <v>41824.0</v>
      </c>
      <c r="B64" s="1" t="s">
        <v>4</v>
      </c>
      <c r="C64" s="3" t="s">
        <v>22</v>
      </c>
      <c r="D64" s="1">
        <v>6.0</v>
      </c>
      <c r="E64" s="1">
        <v>71.0</v>
      </c>
      <c r="F64" s="6" t="str">
        <f t="shared" si="1"/>
        <v>8.45%</v>
      </c>
      <c r="G64" s="1"/>
      <c r="I64" s="1"/>
      <c r="J64" s="1"/>
    </row>
    <row r="65">
      <c r="A65" s="2">
        <v>41829.0</v>
      </c>
      <c r="B65" s="1" t="s">
        <v>2</v>
      </c>
      <c r="C65" s="3" t="s">
        <v>6</v>
      </c>
      <c r="D65" s="1">
        <v>0.0</v>
      </c>
      <c r="E65" s="1">
        <v>45.0</v>
      </c>
      <c r="F65" s="6" t="str">
        <f t="shared" si="1"/>
        <v>0.00%</v>
      </c>
      <c r="G65" s="1"/>
      <c r="H65" s="1"/>
      <c r="I65" s="1"/>
      <c r="J65" s="1"/>
    </row>
    <row r="66">
      <c r="A66" s="2">
        <v>41829.0</v>
      </c>
      <c r="B66" s="1" t="s">
        <v>2</v>
      </c>
      <c r="C66" s="3" t="s">
        <v>21</v>
      </c>
      <c r="D66" s="1">
        <v>1.0</v>
      </c>
      <c r="E66" s="1">
        <v>60.0</v>
      </c>
      <c r="F66" s="6" t="str">
        <f t="shared" si="1"/>
        <v>1.67%</v>
      </c>
      <c r="G66" s="1"/>
      <c r="H66" s="1"/>
      <c r="I66" s="1"/>
      <c r="J66" s="1"/>
    </row>
    <row r="67">
      <c r="A67" s="2">
        <v>41829.0</v>
      </c>
      <c r="B67" s="1" t="s">
        <v>2</v>
      </c>
      <c r="C67" s="3" t="s">
        <v>22</v>
      </c>
      <c r="D67" s="1">
        <v>0.0</v>
      </c>
      <c r="E67" s="1">
        <v>55.0</v>
      </c>
      <c r="F67" s="6" t="str">
        <f t="shared" si="1"/>
        <v>0.00%</v>
      </c>
      <c r="G67" s="1"/>
      <c r="H67" s="1"/>
      <c r="I67" s="1"/>
      <c r="J67" s="1"/>
    </row>
    <row r="68">
      <c r="A68" s="2">
        <v>41830.0</v>
      </c>
      <c r="B68" s="1" t="s">
        <v>3</v>
      </c>
      <c r="C68" s="3" t="s">
        <v>6</v>
      </c>
      <c r="D68" s="1">
        <v>8.0</v>
      </c>
      <c r="E68" s="1">
        <v>73.0</v>
      </c>
      <c r="F68" s="6" t="str">
        <f t="shared" si="1"/>
        <v>10.96%</v>
      </c>
      <c r="G68" s="1"/>
      <c r="H68" s="1"/>
      <c r="I68" s="1"/>
      <c r="J68" s="1"/>
    </row>
    <row r="69">
      <c r="A69" s="2">
        <v>41830.0</v>
      </c>
      <c r="B69" s="1" t="s">
        <v>3</v>
      </c>
      <c r="C69" s="3" t="s">
        <v>21</v>
      </c>
      <c r="D69" s="1">
        <v>6.0</v>
      </c>
      <c r="E69" s="1">
        <v>83.0</v>
      </c>
      <c r="F69" s="6" t="str">
        <f t="shared" si="1"/>
        <v>7.23%</v>
      </c>
      <c r="G69" s="1"/>
      <c r="H69" s="1"/>
      <c r="I69" s="1"/>
      <c r="J69" s="1"/>
    </row>
    <row r="70">
      <c r="A70" s="2">
        <v>41830.0</v>
      </c>
      <c r="B70" s="1" t="s">
        <v>3</v>
      </c>
      <c r="C70" s="3" t="s">
        <v>22</v>
      </c>
      <c r="D70" s="1">
        <v>10.0</v>
      </c>
      <c r="E70" s="1">
        <v>82.0</v>
      </c>
      <c r="F70" s="6" t="str">
        <f t="shared" si="1"/>
        <v>12.20%</v>
      </c>
      <c r="G70" s="1"/>
      <c r="H70" s="1"/>
      <c r="I70" s="1"/>
      <c r="J70" s="1"/>
    </row>
    <row r="71">
      <c r="A71" s="2">
        <v>41831.0</v>
      </c>
      <c r="B71" s="1" t="s">
        <v>4</v>
      </c>
      <c r="C71" s="3" t="s">
        <v>6</v>
      </c>
      <c r="D71" s="1">
        <v>0.0</v>
      </c>
      <c r="E71" s="1">
        <v>78.0</v>
      </c>
      <c r="F71" s="6" t="str">
        <f t="shared" si="1"/>
        <v>0.00%</v>
      </c>
      <c r="G71" s="1"/>
      <c r="H71" s="1"/>
      <c r="I71" s="1"/>
      <c r="J71" s="1"/>
    </row>
    <row r="72">
      <c r="A72" s="2">
        <v>41831.0</v>
      </c>
      <c r="B72" s="1" t="s">
        <v>4</v>
      </c>
      <c r="C72" s="3" t="s">
        <v>21</v>
      </c>
      <c r="D72" s="1">
        <v>0.0</v>
      </c>
      <c r="E72" s="1">
        <v>70.0</v>
      </c>
      <c r="F72" s="6" t="str">
        <f t="shared" si="1"/>
        <v>0.00%</v>
      </c>
      <c r="G72" s="1"/>
      <c r="H72" s="1"/>
      <c r="I72" s="1"/>
      <c r="J72" s="1"/>
    </row>
    <row r="73">
      <c r="A73" s="2">
        <v>41831.0</v>
      </c>
      <c r="B73" s="1" t="s">
        <v>4</v>
      </c>
      <c r="C73" s="3" t="s">
        <v>22</v>
      </c>
      <c r="D73" s="1">
        <v>11.0</v>
      </c>
      <c r="E73" s="1">
        <v>81.0</v>
      </c>
      <c r="F73" s="6" t="str">
        <f t="shared" si="1"/>
        <v>13.58%</v>
      </c>
      <c r="G73" s="1"/>
      <c r="I73" s="1"/>
      <c r="J73" s="1"/>
    </row>
    <row r="74">
      <c r="A74" s="2">
        <v>41836.0</v>
      </c>
      <c r="B74" s="1" t="s">
        <v>2</v>
      </c>
      <c r="C74" s="3" t="s">
        <v>6</v>
      </c>
      <c r="D74" s="1">
        <v>0.0</v>
      </c>
      <c r="E74" s="1">
        <v>61.0</v>
      </c>
      <c r="F74" s="6" t="str">
        <f t="shared" si="1"/>
        <v>0.00%</v>
      </c>
      <c r="G74" s="1"/>
      <c r="H74" s="1"/>
      <c r="I74" s="1"/>
      <c r="J74" s="1"/>
    </row>
    <row r="75">
      <c r="A75" s="2">
        <v>41836.0</v>
      </c>
      <c r="B75" s="1" t="s">
        <v>2</v>
      </c>
      <c r="C75" s="3" t="s">
        <v>21</v>
      </c>
      <c r="D75" s="1">
        <v>1.0</v>
      </c>
      <c r="E75" s="1">
        <v>56.0</v>
      </c>
      <c r="F75" s="6" t="str">
        <f t="shared" si="1"/>
        <v>1.79%</v>
      </c>
      <c r="G75" s="1"/>
      <c r="H75" s="1"/>
      <c r="I75" s="1"/>
      <c r="J75" s="1"/>
    </row>
    <row r="76">
      <c r="A76" s="2">
        <v>41836.0</v>
      </c>
      <c r="B76" s="1" t="s">
        <v>2</v>
      </c>
      <c r="C76" s="3" t="s">
        <v>22</v>
      </c>
      <c r="D76" s="1">
        <v>3.0</v>
      </c>
      <c r="E76" s="1">
        <v>59.0</v>
      </c>
      <c r="F76" s="6" t="str">
        <f t="shared" si="1"/>
        <v>5.08%</v>
      </c>
      <c r="G76" s="1"/>
      <c r="H76" s="1"/>
      <c r="I76" s="1"/>
      <c r="J76" s="1"/>
    </row>
    <row r="77">
      <c r="A77" s="2">
        <v>41837.0</v>
      </c>
      <c r="B77" s="1" t="s">
        <v>3</v>
      </c>
      <c r="C77" s="3" t="s">
        <v>6</v>
      </c>
      <c r="D77" s="1">
        <v>0.0</v>
      </c>
      <c r="E77" s="1">
        <v>48.0</v>
      </c>
      <c r="F77" s="6" t="str">
        <f t="shared" si="1"/>
        <v>0.00%</v>
      </c>
      <c r="G77" s="1"/>
      <c r="H77" s="1"/>
      <c r="I77" s="1"/>
      <c r="J77" s="1"/>
    </row>
    <row r="78">
      <c r="A78" s="2">
        <v>41837.0</v>
      </c>
      <c r="B78" s="1" t="s">
        <v>3</v>
      </c>
      <c r="C78" s="3" t="s">
        <v>21</v>
      </c>
      <c r="D78" s="1">
        <v>5.0</v>
      </c>
      <c r="E78" s="1">
        <v>68.0</v>
      </c>
      <c r="F78" s="6" t="str">
        <f t="shared" si="1"/>
        <v>7.35%</v>
      </c>
      <c r="G78" s="1"/>
      <c r="H78" s="1"/>
      <c r="I78" s="1"/>
      <c r="J78" s="1"/>
    </row>
    <row r="79">
      <c r="A79" s="2">
        <v>41837.0</v>
      </c>
      <c r="B79" s="1" t="s">
        <v>3</v>
      </c>
      <c r="C79" s="3" t="s">
        <v>22</v>
      </c>
      <c r="D79" s="1">
        <v>0.0</v>
      </c>
      <c r="E79" s="1">
        <v>75.0</v>
      </c>
      <c r="F79" s="6" t="str">
        <f t="shared" si="1"/>
        <v>0.00%</v>
      </c>
      <c r="G79" s="1"/>
      <c r="H79" s="1"/>
      <c r="I79" s="1"/>
      <c r="J79" s="1"/>
    </row>
    <row r="80">
      <c r="A80" s="2">
        <v>41838.0</v>
      </c>
      <c r="B80" s="1" t="s">
        <v>4</v>
      </c>
      <c r="C80" s="3" t="s">
        <v>6</v>
      </c>
      <c r="D80" s="1">
        <v>0.0</v>
      </c>
      <c r="E80" s="1">
        <v>68.0</v>
      </c>
      <c r="F80" s="6" t="str">
        <f t="shared" si="1"/>
        <v>0.00%</v>
      </c>
      <c r="G80" s="1"/>
      <c r="H80" s="1"/>
      <c r="I80" s="1"/>
      <c r="J80" s="1"/>
    </row>
    <row r="81">
      <c r="A81" s="2">
        <v>41838.0</v>
      </c>
      <c r="B81" s="1" t="s">
        <v>4</v>
      </c>
      <c r="C81" s="3" t="s">
        <v>21</v>
      </c>
      <c r="D81" s="1">
        <v>2.0</v>
      </c>
      <c r="E81" s="1">
        <v>32.0</v>
      </c>
      <c r="F81" s="6" t="str">
        <f t="shared" si="1"/>
        <v>6.25%</v>
      </c>
      <c r="G81" s="1"/>
      <c r="H81" s="1"/>
      <c r="I81" s="1"/>
      <c r="J81" s="1"/>
    </row>
    <row r="82">
      <c r="A82" s="2">
        <v>41838.0</v>
      </c>
      <c r="B82" s="1" t="s">
        <v>4</v>
      </c>
      <c r="C82" s="3" t="s">
        <v>22</v>
      </c>
      <c r="D82" s="1">
        <v>0.0</v>
      </c>
      <c r="E82" s="1">
        <v>67.0</v>
      </c>
      <c r="F82" s="6" t="str">
        <f t="shared" si="1"/>
        <v>0.00%</v>
      </c>
      <c r="G82" s="1"/>
      <c r="I82" s="1"/>
      <c r="J82" s="1"/>
    </row>
    <row r="83">
      <c r="A83" s="2">
        <v>41843.0</v>
      </c>
      <c r="B83" s="1" t="s">
        <v>2</v>
      </c>
      <c r="C83" s="3" t="s">
        <v>6</v>
      </c>
      <c r="D83" s="1">
        <v>0.0</v>
      </c>
      <c r="E83" s="1">
        <v>60.0</v>
      </c>
      <c r="F83" s="6" t="str">
        <f t="shared" si="1"/>
        <v>0.00%</v>
      </c>
      <c r="G83" s="1"/>
      <c r="H83" s="1"/>
      <c r="I83" s="1"/>
      <c r="J83" s="1"/>
    </row>
    <row r="84">
      <c r="A84" s="2">
        <v>41843.0</v>
      </c>
      <c r="B84" s="1" t="s">
        <v>2</v>
      </c>
      <c r="C84" s="3" t="s">
        <v>21</v>
      </c>
      <c r="D84" s="1">
        <v>1.0</v>
      </c>
      <c r="E84" s="1">
        <v>67.0</v>
      </c>
      <c r="F84" s="6" t="str">
        <f t="shared" si="1"/>
        <v>1.49%</v>
      </c>
      <c r="G84" s="1"/>
      <c r="H84" s="1"/>
      <c r="I84" s="1"/>
      <c r="J84" s="1"/>
    </row>
    <row r="85">
      <c r="A85" s="2">
        <v>41843.0</v>
      </c>
      <c r="B85" s="1" t="s">
        <v>2</v>
      </c>
      <c r="C85" s="3" t="s">
        <v>22</v>
      </c>
      <c r="D85" s="1">
        <v>2.0</v>
      </c>
      <c r="E85" s="1">
        <v>59.0</v>
      </c>
      <c r="F85" s="6" t="str">
        <f t="shared" si="1"/>
        <v>3.39%</v>
      </c>
      <c r="G85" s="1"/>
      <c r="H85" s="1"/>
      <c r="I85" s="1"/>
      <c r="J85" s="1"/>
    </row>
    <row r="86">
      <c r="A86" s="2">
        <v>41844.0</v>
      </c>
      <c r="B86" s="1" t="s">
        <v>3</v>
      </c>
      <c r="C86" s="3" t="s">
        <v>6</v>
      </c>
      <c r="D86" s="1">
        <v>3.0</v>
      </c>
      <c r="E86" s="1">
        <v>68.0</v>
      </c>
      <c r="F86" s="6" t="str">
        <f t="shared" si="1"/>
        <v>4.41%</v>
      </c>
      <c r="G86" s="1"/>
      <c r="H86" s="1"/>
      <c r="I86" s="1"/>
      <c r="J86" s="1"/>
    </row>
    <row r="87">
      <c r="A87" s="2">
        <v>41844.0</v>
      </c>
      <c r="B87" s="1" t="s">
        <v>3</v>
      </c>
      <c r="C87" s="3" t="s">
        <v>21</v>
      </c>
      <c r="D87" s="1">
        <v>4.0</v>
      </c>
      <c r="E87" s="1">
        <v>72.0</v>
      </c>
      <c r="F87" s="6" t="str">
        <f t="shared" si="1"/>
        <v>5.56%</v>
      </c>
      <c r="G87" s="1"/>
      <c r="H87" s="1"/>
      <c r="I87" s="1"/>
      <c r="J87" s="1"/>
    </row>
    <row r="88">
      <c r="A88" s="2">
        <v>41844.0</v>
      </c>
      <c r="B88" s="1" t="s">
        <v>3</v>
      </c>
      <c r="C88" s="3" t="s">
        <v>22</v>
      </c>
      <c r="D88" s="1">
        <v>8.0</v>
      </c>
      <c r="E88" s="1">
        <v>75.0</v>
      </c>
      <c r="F88" s="6" t="str">
        <f t="shared" si="1"/>
        <v>10.67%</v>
      </c>
      <c r="G88" s="1"/>
      <c r="H88" s="1"/>
      <c r="I88" s="1"/>
      <c r="J88" s="1"/>
    </row>
    <row r="89">
      <c r="A89" s="2">
        <v>41845.0</v>
      </c>
      <c r="B89" s="1" t="s">
        <v>4</v>
      </c>
      <c r="C89" s="3" t="s">
        <v>6</v>
      </c>
      <c r="D89" s="1">
        <v>0.0</v>
      </c>
      <c r="E89" s="1">
        <v>55.0</v>
      </c>
      <c r="F89" s="6" t="str">
        <f t="shared" si="1"/>
        <v>0.00%</v>
      </c>
      <c r="G89" s="1"/>
      <c r="H89" s="1"/>
      <c r="I89" s="1"/>
      <c r="J89" s="1"/>
    </row>
    <row r="90">
      <c r="A90" s="2">
        <v>41845.0</v>
      </c>
      <c r="B90" s="1" t="s">
        <v>4</v>
      </c>
      <c r="C90" s="3" t="s">
        <v>21</v>
      </c>
      <c r="D90" s="1">
        <v>2.0</v>
      </c>
      <c r="E90" s="1">
        <v>50.0</v>
      </c>
      <c r="F90" s="6" t="str">
        <f t="shared" si="1"/>
        <v>4.00%</v>
      </c>
      <c r="G90" s="1"/>
      <c r="H90" s="1"/>
      <c r="I90" s="1"/>
      <c r="J90" s="1"/>
    </row>
    <row r="91">
      <c r="A91" s="2">
        <v>41845.0</v>
      </c>
      <c r="B91" s="1" t="s">
        <v>4</v>
      </c>
      <c r="C91" s="3" t="s">
        <v>22</v>
      </c>
      <c r="D91" s="1">
        <v>6.0</v>
      </c>
      <c r="E91" s="1">
        <v>72.0</v>
      </c>
      <c r="F91" s="6" t="str">
        <f t="shared" si="1"/>
        <v>8.33%</v>
      </c>
      <c r="G91" s="1"/>
      <c r="I91" s="1"/>
      <c r="J91" s="1"/>
    </row>
    <row r="92">
      <c r="A92" s="2">
        <v>41850.0</v>
      </c>
      <c r="B92" s="1" t="s">
        <v>2</v>
      </c>
      <c r="C92" s="3" t="s">
        <v>6</v>
      </c>
      <c r="D92" s="1">
        <v>0.0</v>
      </c>
      <c r="E92" s="1">
        <v>45.0</v>
      </c>
      <c r="F92" s="6" t="str">
        <f t="shared" si="1"/>
        <v>0.00%</v>
      </c>
      <c r="G92" s="1"/>
      <c r="H92" s="1"/>
      <c r="I92" s="1"/>
      <c r="J92" s="1"/>
    </row>
    <row r="93">
      <c r="A93" s="2">
        <v>41850.0</v>
      </c>
      <c r="B93" s="1" t="s">
        <v>2</v>
      </c>
      <c r="C93" s="3" t="s">
        <v>21</v>
      </c>
      <c r="D93" s="1">
        <v>1.0</v>
      </c>
      <c r="E93" s="1">
        <v>45.0</v>
      </c>
      <c r="F93" s="6" t="str">
        <f t="shared" si="1"/>
        <v>2.22%</v>
      </c>
      <c r="G93" s="1"/>
      <c r="H93" s="1"/>
      <c r="I93" s="1"/>
      <c r="J93" s="1"/>
    </row>
    <row r="94">
      <c r="A94" s="2">
        <v>41850.0</v>
      </c>
      <c r="B94" s="1" t="s">
        <v>2</v>
      </c>
      <c r="C94" s="3" t="s">
        <v>22</v>
      </c>
      <c r="D94" s="1">
        <v>1.0</v>
      </c>
      <c r="E94" s="1">
        <v>69.0</v>
      </c>
      <c r="F94" s="6" t="str">
        <f t="shared" si="1"/>
        <v>1.45%</v>
      </c>
      <c r="G94" s="1"/>
      <c r="H94" s="1"/>
      <c r="I94" s="1"/>
      <c r="J94" s="1"/>
    </row>
    <row r="95">
      <c r="A95" s="2">
        <v>41851.0</v>
      </c>
      <c r="B95" s="1" t="s">
        <v>3</v>
      </c>
      <c r="C95" s="3" t="s">
        <v>6</v>
      </c>
      <c r="D95" s="1">
        <v>1.0</v>
      </c>
      <c r="E95" s="1">
        <v>50.0</v>
      </c>
      <c r="F95" s="6" t="str">
        <f t="shared" si="1"/>
        <v>2.00%</v>
      </c>
      <c r="G95" s="1"/>
      <c r="H95" s="1"/>
      <c r="I95" s="1"/>
      <c r="J95" s="1"/>
    </row>
    <row r="96">
      <c r="A96" s="2">
        <v>41851.0</v>
      </c>
      <c r="B96" s="1" t="s">
        <v>3</v>
      </c>
      <c r="C96" s="3" t="s">
        <v>21</v>
      </c>
      <c r="D96" s="1">
        <v>1.0</v>
      </c>
      <c r="E96" s="1">
        <v>59.0</v>
      </c>
      <c r="F96" s="6" t="str">
        <f t="shared" si="1"/>
        <v>1.69%</v>
      </c>
      <c r="G96" s="1"/>
      <c r="H96" s="1"/>
      <c r="I96" s="1"/>
      <c r="J96" s="1"/>
    </row>
    <row r="97">
      <c r="A97" s="2">
        <v>41851.0</v>
      </c>
      <c r="B97" s="1" t="s">
        <v>3</v>
      </c>
      <c r="C97" s="3" t="s">
        <v>22</v>
      </c>
      <c r="D97" s="1">
        <v>0.0</v>
      </c>
      <c r="E97" s="1">
        <v>70.0</v>
      </c>
      <c r="F97" s="6" t="str">
        <f t="shared" si="1"/>
        <v>0.00%</v>
      </c>
      <c r="G97" s="1"/>
      <c r="H97" s="1"/>
      <c r="I97" s="1"/>
      <c r="J97" s="1"/>
    </row>
    <row r="98">
      <c r="A98" s="2">
        <v>41852.0</v>
      </c>
      <c r="B98" s="1" t="s">
        <v>4</v>
      </c>
      <c r="C98" s="3" t="s">
        <v>6</v>
      </c>
      <c r="D98" s="1">
        <v>0.0</v>
      </c>
      <c r="E98" s="1">
        <v>28.0</v>
      </c>
      <c r="F98" s="6" t="str">
        <f t="shared" si="1"/>
        <v>0.00%</v>
      </c>
      <c r="G98" s="1"/>
      <c r="H98" s="1"/>
      <c r="I98" s="1"/>
      <c r="J98" s="1"/>
    </row>
    <row r="99">
      <c r="A99" s="2">
        <v>41852.0</v>
      </c>
      <c r="B99" s="1" t="s">
        <v>4</v>
      </c>
      <c r="C99" s="3" t="s">
        <v>21</v>
      </c>
      <c r="D99" s="1">
        <v>0.0</v>
      </c>
      <c r="E99" s="1">
        <v>84.0</v>
      </c>
      <c r="F99" s="6" t="str">
        <f t="shared" si="1"/>
        <v>0.00%</v>
      </c>
      <c r="G99" s="1"/>
      <c r="H99" s="1"/>
      <c r="I99" s="1"/>
      <c r="J99" s="1"/>
    </row>
    <row r="100">
      <c r="A100" s="2">
        <v>41852.0</v>
      </c>
      <c r="B100" s="1" t="s">
        <v>4</v>
      </c>
      <c r="C100" s="3" t="s">
        <v>22</v>
      </c>
      <c r="D100" s="1">
        <v>3.0</v>
      </c>
      <c r="E100" s="1">
        <v>45.0</v>
      </c>
      <c r="F100" s="6" t="str">
        <f t="shared" si="1"/>
        <v>6.67%</v>
      </c>
      <c r="G100" s="1"/>
      <c r="I100" s="1"/>
      <c r="J100" s="1"/>
    </row>
    <row r="101">
      <c r="A101" s="2">
        <v>41857.0</v>
      </c>
      <c r="B101" s="1" t="s">
        <v>2</v>
      </c>
      <c r="C101" s="3" t="s">
        <v>6</v>
      </c>
      <c r="D101" s="1">
        <v>0.0</v>
      </c>
      <c r="E101" s="1">
        <v>45.0</v>
      </c>
      <c r="F101" s="6" t="str">
        <f t="shared" si="1"/>
        <v>0.00%</v>
      </c>
      <c r="G101" s="1"/>
      <c r="H101" s="1"/>
      <c r="I101" s="1"/>
      <c r="J101" s="1"/>
    </row>
    <row r="102">
      <c r="A102" s="2">
        <v>41857.0</v>
      </c>
      <c r="B102" s="1" t="s">
        <v>2</v>
      </c>
      <c r="C102" s="3" t="s">
        <v>21</v>
      </c>
      <c r="D102" s="1">
        <v>2.0</v>
      </c>
      <c r="E102" s="1">
        <v>77.0</v>
      </c>
      <c r="F102" s="6" t="str">
        <f t="shared" si="1"/>
        <v>2.60%</v>
      </c>
      <c r="G102" s="1"/>
      <c r="H102" s="1"/>
      <c r="I102" s="1"/>
      <c r="J102" s="1"/>
    </row>
    <row r="103">
      <c r="A103" s="2">
        <v>41857.0</v>
      </c>
      <c r="B103" s="1" t="s">
        <v>2</v>
      </c>
      <c r="C103" s="3" t="s">
        <v>22</v>
      </c>
      <c r="D103" s="1">
        <v>4.0</v>
      </c>
      <c r="E103" s="1">
        <v>50.0</v>
      </c>
      <c r="F103" s="6" t="str">
        <f t="shared" si="1"/>
        <v>8.00%</v>
      </c>
      <c r="G103" s="1"/>
      <c r="H103" s="1"/>
      <c r="I103" s="1"/>
      <c r="J103" s="1"/>
    </row>
    <row r="104">
      <c r="A104" s="2">
        <v>41858.0</v>
      </c>
      <c r="B104" s="1" t="s">
        <v>3</v>
      </c>
      <c r="C104" s="3" t="s">
        <v>6</v>
      </c>
      <c r="D104" s="1">
        <v>3.0</v>
      </c>
      <c r="E104" s="1">
        <v>71.0</v>
      </c>
      <c r="F104" s="6" t="str">
        <f t="shared" si="1"/>
        <v>4.23%</v>
      </c>
      <c r="G104" s="1"/>
      <c r="H104" s="1"/>
      <c r="I104" s="1"/>
      <c r="J104" s="1"/>
    </row>
    <row r="105">
      <c r="A105" s="2">
        <v>41858.0</v>
      </c>
      <c r="B105" s="1" t="s">
        <v>3</v>
      </c>
      <c r="C105" s="3" t="s">
        <v>21</v>
      </c>
      <c r="D105" s="1">
        <v>2.0</v>
      </c>
      <c r="E105" s="1">
        <v>80.0</v>
      </c>
      <c r="F105" s="6" t="str">
        <f t="shared" si="1"/>
        <v>2.50%</v>
      </c>
      <c r="G105" s="1"/>
      <c r="H105" s="1"/>
      <c r="I105" s="1"/>
      <c r="J105" s="1"/>
    </row>
    <row r="106">
      <c r="A106" s="2">
        <v>41858.0</v>
      </c>
      <c r="B106" s="1" t="s">
        <v>3</v>
      </c>
      <c r="C106" s="3" t="s">
        <v>22</v>
      </c>
      <c r="D106" s="1">
        <v>10.0</v>
      </c>
      <c r="E106" s="1">
        <v>80.0</v>
      </c>
      <c r="F106" s="6" t="str">
        <f t="shared" si="1"/>
        <v>12.50%</v>
      </c>
      <c r="G106" s="1"/>
      <c r="H106" s="1"/>
      <c r="I106" s="1"/>
      <c r="J106" s="1"/>
    </row>
    <row r="107">
      <c r="A107" s="2">
        <v>41859.0</v>
      </c>
      <c r="B107" s="1" t="s">
        <v>4</v>
      </c>
      <c r="C107" s="3" t="s">
        <v>6</v>
      </c>
      <c r="D107" s="1">
        <v>5.0</v>
      </c>
      <c r="E107" s="1">
        <v>89.0</v>
      </c>
      <c r="F107" s="6" t="str">
        <f t="shared" si="1"/>
        <v>5.62%</v>
      </c>
      <c r="G107" s="1"/>
      <c r="H107" s="1"/>
      <c r="I107" s="1"/>
      <c r="J107" s="1"/>
    </row>
    <row r="108">
      <c r="A108" s="2">
        <v>41859.0</v>
      </c>
      <c r="B108" s="1" t="s">
        <v>4</v>
      </c>
      <c r="C108" s="3" t="s">
        <v>21</v>
      </c>
      <c r="D108" s="1">
        <v>3.0</v>
      </c>
      <c r="E108" s="1">
        <v>67.0</v>
      </c>
      <c r="F108" s="6" t="str">
        <f t="shared" si="1"/>
        <v>4.48%</v>
      </c>
      <c r="G108" s="1"/>
      <c r="H108" s="1"/>
      <c r="I108" s="1"/>
      <c r="J108" s="1"/>
    </row>
    <row r="109">
      <c r="A109" s="2">
        <v>41859.0</v>
      </c>
      <c r="B109" s="1" t="s">
        <v>4</v>
      </c>
      <c r="C109" s="3" t="s">
        <v>22</v>
      </c>
      <c r="D109" s="1">
        <v>2.0</v>
      </c>
      <c r="E109" s="1">
        <v>70.0</v>
      </c>
      <c r="F109" s="6" t="str">
        <f t="shared" si="1"/>
        <v>2.86%</v>
      </c>
      <c r="G109" s="1"/>
      <c r="I109" s="1"/>
      <c r="J109" s="1"/>
    </row>
    <row r="110">
      <c r="F110" s="6"/>
    </row>
    <row r="111">
      <c r="F111" s="6"/>
    </row>
    <row r="112">
      <c r="F112" s="6"/>
    </row>
    <row r="113">
      <c r="F113" s="6"/>
    </row>
    <row r="114">
      <c r="F114" s="6"/>
    </row>
    <row r="115">
      <c r="F115" s="6"/>
    </row>
    <row r="116">
      <c r="F116" s="6"/>
    </row>
    <row r="117">
      <c r="F117" s="6"/>
    </row>
    <row r="118">
      <c r="F118" s="6"/>
    </row>
    <row r="119">
      <c r="F119" s="6"/>
    </row>
    <row r="120">
      <c r="F120" s="6"/>
    </row>
    <row r="121">
      <c r="F121" s="6"/>
    </row>
    <row r="122">
      <c r="F122" s="6"/>
    </row>
    <row r="123">
      <c r="F123" s="6"/>
    </row>
    <row r="124">
      <c r="F124" s="6"/>
    </row>
    <row r="125">
      <c r="F125" s="6"/>
    </row>
    <row r="126">
      <c r="F126" s="6"/>
    </row>
    <row r="127">
      <c r="F127" s="6"/>
    </row>
    <row r="128">
      <c r="F128" s="6"/>
    </row>
    <row r="129">
      <c r="F129" s="6"/>
    </row>
    <row r="130">
      <c r="F130" s="6"/>
    </row>
    <row r="131">
      <c r="F131" s="6"/>
    </row>
    <row r="132">
      <c r="F132" s="6"/>
    </row>
    <row r="133">
      <c r="F133" s="6"/>
    </row>
    <row r="134">
      <c r="F134" s="6"/>
    </row>
    <row r="135">
      <c r="F135" s="6"/>
    </row>
    <row r="136">
      <c r="F136" s="6"/>
    </row>
    <row r="137">
      <c r="F137" s="6"/>
    </row>
    <row r="138">
      <c r="F138" s="6"/>
    </row>
    <row r="139">
      <c r="F139" s="6"/>
    </row>
    <row r="140">
      <c r="F140" s="6"/>
    </row>
    <row r="141">
      <c r="F141" s="6"/>
    </row>
    <row r="142">
      <c r="F142" s="6"/>
    </row>
    <row r="143">
      <c r="F143" s="6"/>
    </row>
    <row r="144">
      <c r="F144" s="6"/>
    </row>
    <row r="145">
      <c r="F145" s="6"/>
    </row>
    <row r="146">
      <c r="F146" s="6"/>
    </row>
    <row r="147">
      <c r="F147" s="6"/>
    </row>
    <row r="148">
      <c r="F148" s="6"/>
    </row>
    <row r="149">
      <c r="F149" s="6"/>
    </row>
    <row r="150">
      <c r="F150" s="6"/>
    </row>
    <row r="151">
      <c r="F151" s="6"/>
    </row>
    <row r="152">
      <c r="F152" s="6"/>
    </row>
    <row r="153">
      <c r="F153" s="6"/>
    </row>
    <row r="154">
      <c r="F154" s="6"/>
    </row>
    <row r="155">
      <c r="F155" s="6"/>
    </row>
    <row r="156">
      <c r="F156" s="6"/>
    </row>
    <row r="157">
      <c r="F157" s="6"/>
    </row>
    <row r="158">
      <c r="F158" s="6"/>
    </row>
    <row r="159">
      <c r="F159" s="6"/>
    </row>
    <row r="160">
      <c r="F160" s="6"/>
    </row>
    <row r="161">
      <c r="F161" s="6"/>
    </row>
    <row r="162">
      <c r="F162" s="6"/>
    </row>
    <row r="163">
      <c r="F163" s="6"/>
    </row>
    <row r="164">
      <c r="F164" s="6"/>
    </row>
    <row r="165">
      <c r="F165" s="6"/>
    </row>
    <row r="166">
      <c r="F166" s="6"/>
    </row>
    <row r="167">
      <c r="F167" s="6"/>
    </row>
    <row r="168">
      <c r="F168" s="6"/>
    </row>
    <row r="169">
      <c r="F169" s="6"/>
    </row>
    <row r="170">
      <c r="F170" s="6"/>
    </row>
    <row r="171">
      <c r="F171" s="6"/>
    </row>
    <row r="172">
      <c r="F172" s="6"/>
    </row>
    <row r="173">
      <c r="F173" s="6"/>
    </row>
    <row r="174">
      <c r="F174" s="6"/>
    </row>
    <row r="175">
      <c r="F175" s="6"/>
    </row>
    <row r="176">
      <c r="F176" s="6"/>
    </row>
    <row r="177">
      <c r="F177" s="6"/>
    </row>
    <row r="178">
      <c r="F178" s="6"/>
    </row>
    <row r="179">
      <c r="F179" s="6"/>
    </row>
    <row r="180">
      <c r="F180" s="6"/>
    </row>
    <row r="181">
      <c r="F181" s="6"/>
    </row>
    <row r="182">
      <c r="F182" s="6"/>
    </row>
    <row r="183">
      <c r="F183" s="6"/>
    </row>
    <row r="184">
      <c r="F184" s="6"/>
    </row>
    <row r="185">
      <c r="F185" s="6"/>
    </row>
    <row r="186">
      <c r="F186" s="6"/>
    </row>
    <row r="187">
      <c r="F187" s="6"/>
    </row>
    <row r="188">
      <c r="F188" s="6"/>
    </row>
    <row r="189">
      <c r="F189" s="6"/>
    </row>
    <row r="190">
      <c r="F190" s="6"/>
    </row>
    <row r="191">
      <c r="F191" s="6"/>
    </row>
    <row r="192">
      <c r="F192" s="6"/>
    </row>
    <row r="193">
      <c r="F193" s="6"/>
    </row>
    <row r="194">
      <c r="F194" s="6"/>
    </row>
    <row r="195">
      <c r="F195" s="6"/>
    </row>
    <row r="196">
      <c r="F196" s="6"/>
    </row>
    <row r="197">
      <c r="F197" s="6"/>
    </row>
    <row r="198">
      <c r="F198" s="6"/>
    </row>
    <row r="199">
      <c r="F199" s="6"/>
    </row>
    <row r="200">
      <c r="F200" s="6"/>
    </row>
    <row r="201">
      <c r="F201" s="6"/>
    </row>
    <row r="202">
      <c r="F202" s="6"/>
    </row>
    <row r="203">
      <c r="F203" s="6"/>
    </row>
    <row r="204">
      <c r="F204" s="6"/>
    </row>
    <row r="205">
      <c r="F205" s="6"/>
    </row>
    <row r="206">
      <c r="F206" s="6"/>
    </row>
    <row r="207">
      <c r="F207" s="6"/>
    </row>
    <row r="208">
      <c r="F208" s="6"/>
    </row>
    <row r="209">
      <c r="F209" s="6"/>
    </row>
    <row r="210">
      <c r="F210" s="6"/>
    </row>
    <row r="211">
      <c r="F211" s="6"/>
    </row>
    <row r="212">
      <c r="F212" s="6"/>
    </row>
    <row r="213">
      <c r="F213" s="6"/>
    </row>
    <row r="214">
      <c r="F214" s="6"/>
    </row>
    <row r="215">
      <c r="F215" s="6"/>
    </row>
    <row r="216">
      <c r="F216" s="6"/>
    </row>
    <row r="217">
      <c r="F217" s="6"/>
    </row>
    <row r="218">
      <c r="F218" s="6"/>
    </row>
    <row r="219">
      <c r="F219" s="6"/>
    </row>
    <row r="220">
      <c r="F220" s="6"/>
    </row>
    <row r="221">
      <c r="F221" s="6"/>
    </row>
    <row r="222">
      <c r="F222" s="6"/>
    </row>
    <row r="223">
      <c r="F223" s="6"/>
    </row>
    <row r="224">
      <c r="F224" s="6"/>
    </row>
    <row r="225">
      <c r="F225" s="6"/>
    </row>
    <row r="226">
      <c r="F226" s="6"/>
    </row>
    <row r="227">
      <c r="F227" s="6"/>
    </row>
    <row r="228">
      <c r="F228" s="6"/>
    </row>
    <row r="229">
      <c r="F229" s="6"/>
    </row>
    <row r="230">
      <c r="F230" s="6"/>
    </row>
    <row r="231">
      <c r="F231" s="6"/>
    </row>
    <row r="232">
      <c r="F232" s="6"/>
    </row>
    <row r="233">
      <c r="F233" s="6"/>
    </row>
    <row r="234">
      <c r="F234" s="6"/>
    </row>
    <row r="235">
      <c r="F235" s="6"/>
    </row>
    <row r="236">
      <c r="F236" s="6"/>
    </row>
    <row r="237">
      <c r="F237" s="6"/>
    </row>
    <row r="238">
      <c r="F238" s="6"/>
    </row>
    <row r="239">
      <c r="F239" s="6"/>
    </row>
    <row r="240">
      <c r="F240" s="6"/>
    </row>
    <row r="241">
      <c r="F241" s="6"/>
    </row>
    <row r="242">
      <c r="F242" s="6"/>
    </row>
    <row r="243">
      <c r="F243" s="6"/>
    </row>
    <row r="244">
      <c r="F244" s="6"/>
    </row>
    <row r="245">
      <c r="F245" s="6"/>
    </row>
    <row r="246">
      <c r="F246" s="6"/>
    </row>
    <row r="247">
      <c r="F247" s="6"/>
    </row>
    <row r="248">
      <c r="F248" s="6"/>
    </row>
    <row r="249">
      <c r="F249" s="6"/>
    </row>
    <row r="250">
      <c r="F250" s="6"/>
    </row>
    <row r="251">
      <c r="F251" s="6"/>
    </row>
    <row r="252">
      <c r="F252" s="6"/>
    </row>
    <row r="253">
      <c r="F253" s="6"/>
    </row>
    <row r="254">
      <c r="F254" s="6"/>
    </row>
    <row r="255">
      <c r="F255" s="6"/>
    </row>
    <row r="256">
      <c r="F256" s="6"/>
    </row>
    <row r="257">
      <c r="F257" s="6"/>
    </row>
    <row r="258">
      <c r="F258" s="6"/>
    </row>
    <row r="259">
      <c r="F259" s="6"/>
    </row>
    <row r="260">
      <c r="F260" s="6"/>
    </row>
    <row r="261">
      <c r="F261" s="6"/>
    </row>
    <row r="262">
      <c r="F262" s="6"/>
    </row>
    <row r="263">
      <c r="F263" s="6"/>
    </row>
    <row r="264">
      <c r="F264" s="6"/>
    </row>
    <row r="265">
      <c r="F265" s="6"/>
    </row>
    <row r="266">
      <c r="F266" s="6"/>
    </row>
    <row r="267">
      <c r="F267" s="6"/>
    </row>
    <row r="268">
      <c r="F268" s="6"/>
    </row>
    <row r="269">
      <c r="F269" s="6"/>
    </row>
    <row r="270">
      <c r="F270" s="6"/>
    </row>
    <row r="271">
      <c r="F271" s="6"/>
    </row>
    <row r="272">
      <c r="F272" s="6"/>
    </row>
    <row r="273">
      <c r="F273" s="6"/>
    </row>
    <row r="274">
      <c r="F274" s="6"/>
    </row>
    <row r="275">
      <c r="F275" s="6"/>
    </row>
    <row r="276">
      <c r="F276" s="6"/>
    </row>
    <row r="277">
      <c r="F277" s="6"/>
    </row>
    <row r="278">
      <c r="F278" s="6"/>
    </row>
    <row r="279">
      <c r="F279" s="6"/>
    </row>
    <row r="280">
      <c r="F280" s="6"/>
    </row>
    <row r="281">
      <c r="F281" s="6"/>
    </row>
    <row r="282">
      <c r="F282" s="6"/>
    </row>
    <row r="283">
      <c r="F283" s="6"/>
    </row>
    <row r="284">
      <c r="F284" s="6"/>
    </row>
    <row r="285">
      <c r="F285" s="6"/>
    </row>
    <row r="286">
      <c r="F286" s="6"/>
    </row>
    <row r="287">
      <c r="F287" s="6"/>
    </row>
    <row r="288">
      <c r="F288" s="6"/>
    </row>
    <row r="289">
      <c r="F289" s="6"/>
    </row>
    <row r="290">
      <c r="F290" s="6"/>
    </row>
    <row r="291">
      <c r="F291" s="6"/>
    </row>
    <row r="292">
      <c r="F292" s="6"/>
    </row>
    <row r="293">
      <c r="F293" s="6"/>
    </row>
    <row r="294">
      <c r="F294" s="6"/>
    </row>
    <row r="295">
      <c r="F295" s="6"/>
    </row>
    <row r="296">
      <c r="F296" s="6"/>
    </row>
    <row r="297">
      <c r="F297" s="6"/>
    </row>
    <row r="298">
      <c r="F298" s="6"/>
    </row>
    <row r="299">
      <c r="F299" s="6"/>
    </row>
    <row r="300">
      <c r="F300" s="6"/>
    </row>
    <row r="301">
      <c r="F301" s="6"/>
    </row>
    <row r="302">
      <c r="F302" s="6"/>
    </row>
    <row r="303">
      <c r="F303" s="6"/>
    </row>
    <row r="304">
      <c r="F304" s="6"/>
    </row>
    <row r="305">
      <c r="F305" s="6"/>
    </row>
    <row r="306">
      <c r="F306" s="6"/>
    </row>
    <row r="307">
      <c r="F307" s="6"/>
    </row>
    <row r="308">
      <c r="F308" s="6"/>
    </row>
    <row r="309">
      <c r="F309" s="6"/>
    </row>
    <row r="310">
      <c r="F310" s="6"/>
    </row>
    <row r="311">
      <c r="F311" s="6"/>
    </row>
    <row r="312">
      <c r="F312" s="6"/>
    </row>
    <row r="313">
      <c r="F313" s="6"/>
    </row>
    <row r="314">
      <c r="F314" s="6"/>
    </row>
    <row r="315">
      <c r="F315" s="6"/>
    </row>
    <row r="316">
      <c r="F316" s="6"/>
    </row>
    <row r="317">
      <c r="F317" s="6"/>
    </row>
    <row r="318">
      <c r="F318" s="6"/>
    </row>
    <row r="319">
      <c r="F319" s="6"/>
    </row>
    <row r="320">
      <c r="F320" s="6"/>
    </row>
    <row r="321">
      <c r="F321" s="6"/>
    </row>
    <row r="322">
      <c r="F322" s="6"/>
    </row>
    <row r="323">
      <c r="F323" s="6"/>
    </row>
    <row r="324">
      <c r="F324" s="6"/>
    </row>
    <row r="325">
      <c r="F325" s="6"/>
    </row>
    <row r="326">
      <c r="F326" s="6"/>
    </row>
    <row r="327">
      <c r="F327" s="6"/>
    </row>
    <row r="328">
      <c r="F328" s="6"/>
    </row>
    <row r="329">
      <c r="F329" s="6"/>
    </row>
    <row r="330">
      <c r="F330" s="6"/>
    </row>
    <row r="331">
      <c r="F331" s="6"/>
    </row>
    <row r="332">
      <c r="F332" s="6"/>
    </row>
    <row r="333">
      <c r="F333" s="6"/>
    </row>
    <row r="334">
      <c r="F334" s="6"/>
    </row>
    <row r="335">
      <c r="F335" s="6"/>
    </row>
    <row r="336">
      <c r="F336" s="6"/>
    </row>
    <row r="337">
      <c r="F337" s="6"/>
    </row>
    <row r="338">
      <c r="F338" s="6"/>
    </row>
    <row r="339">
      <c r="F339" s="6"/>
    </row>
    <row r="340">
      <c r="F340" s="6"/>
    </row>
    <row r="341">
      <c r="F341" s="6"/>
    </row>
    <row r="342">
      <c r="F342" s="6"/>
    </row>
    <row r="343">
      <c r="F343" s="6"/>
    </row>
    <row r="344">
      <c r="F344" s="6"/>
    </row>
    <row r="345">
      <c r="F345" s="6"/>
    </row>
    <row r="346">
      <c r="F346" s="6"/>
    </row>
    <row r="347">
      <c r="F347" s="6"/>
    </row>
    <row r="348">
      <c r="F348" s="6"/>
    </row>
    <row r="349">
      <c r="F349" s="6"/>
    </row>
    <row r="350">
      <c r="F350" s="6"/>
    </row>
    <row r="351">
      <c r="F351" s="6"/>
    </row>
    <row r="352">
      <c r="F352" s="6"/>
    </row>
    <row r="353">
      <c r="F353" s="6"/>
    </row>
    <row r="354">
      <c r="F354" s="6"/>
    </row>
    <row r="355">
      <c r="F355" s="6"/>
    </row>
    <row r="356">
      <c r="F356" s="6"/>
    </row>
    <row r="357">
      <c r="F357" s="6"/>
    </row>
    <row r="358">
      <c r="F358" s="6"/>
    </row>
    <row r="359">
      <c r="F359" s="6"/>
    </row>
    <row r="360">
      <c r="F360" s="6"/>
    </row>
    <row r="361">
      <c r="F361" s="6"/>
    </row>
    <row r="362">
      <c r="F362" s="6"/>
    </row>
    <row r="363">
      <c r="F363" s="6"/>
    </row>
    <row r="364">
      <c r="F364" s="6"/>
    </row>
    <row r="365">
      <c r="F365" s="6"/>
    </row>
    <row r="366">
      <c r="F366" s="6"/>
    </row>
    <row r="367">
      <c r="F367" s="6"/>
    </row>
    <row r="368">
      <c r="F368" s="6"/>
    </row>
    <row r="369">
      <c r="F369" s="6"/>
    </row>
    <row r="370">
      <c r="F370" s="6"/>
    </row>
    <row r="371">
      <c r="F371" s="6"/>
    </row>
    <row r="372">
      <c r="F372" s="6"/>
    </row>
    <row r="373">
      <c r="F373" s="6"/>
    </row>
    <row r="374">
      <c r="F374" s="6"/>
    </row>
    <row r="375">
      <c r="F375" s="6"/>
    </row>
    <row r="376">
      <c r="F376" s="6"/>
    </row>
    <row r="377">
      <c r="F377" s="6"/>
    </row>
    <row r="378">
      <c r="F378" s="6"/>
    </row>
    <row r="379">
      <c r="F379" s="6"/>
    </row>
    <row r="380">
      <c r="F380" s="6"/>
    </row>
    <row r="381">
      <c r="F381" s="6"/>
    </row>
    <row r="382">
      <c r="F382" s="6"/>
    </row>
    <row r="383">
      <c r="F383" s="6"/>
    </row>
    <row r="384">
      <c r="F384" s="6"/>
    </row>
    <row r="385">
      <c r="F385" s="6"/>
    </row>
    <row r="386">
      <c r="F386" s="6"/>
    </row>
    <row r="387">
      <c r="F387" s="6"/>
    </row>
    <row r="388">
      <c r="F388" s="6"/>
    </row>
    <row r="389">
      <c r="F389" s="6"/>
    </row>
    <row r="390">
      <c r="F390" s="6"/>
    </row>
    <row r="391">
      <c r="F391" s="6"/>
    </row>
    <row r="392">
      <c r="F392" s="6"/>
    </row>
    <row r="393">
      <c r="F393" s="6"/>
    </row>
    <row r="394">
      <c r="F394" s="6"/>
    </row>
    <row r="395">
      <c r="F395" s="6"/>
    </row>
    <row r="396">
      <c r="F396" s="6"/>
    </row>
    <row r="397">
      <c r="F397" s="6"/>
    </row>
    <row r="398">
      <c r="F398" s="6"/>
    </row>
    <row r="399">
      <c r="F399" s="6"/>
    </row>
    <row r="400">
      <c r="F400" s="6"/>
    </row>
    <row r="401">
      <c r="F401" s="6"/>
    </row>
    <row r="402">
      <c r="F402" s="6"/>
    </row>
    <row r="403">
      <c r="F403" s="6"/>
    </row>
    <row r="404">
      <c r="F404" s="6"/>
    </row>
    <row r="405">
      <c r="F405" s="6"/>
    </row>
    <row r="406">
      <c r="F406" s="6"/>
    </row>
    <row r="407">
      <c r="F407" s="6"/>
    </row>
    <row r="408">
      <c r="F408" s="6"/>
    </row>
    <row r="409">
      <c r="F409" s="6"/>
    </row>
    <row r="410">
      <c r="F410" s="6"/>
    </row>
    <row r="411">
      <c r="F411" s="6"/>
    </row>
    <row r="412">
      <c r="F412" s="6"/>
    </row>
    <row r="413">
      <c r="F413" s="6"/>
    </row>
    <row r="414">
      <c r="F414" s="6"/>
    </row>
    <row r="415">
      <c r="F415" s="6"/>
    </row>
    <row r="416">
      <c r="F416" s="6"/>
    </row>
    <row r="417">
      <c r="F417" s="6"/>
    </row>
    <row r="418">
      <c r="F418" s="6"/>
    </row>
    <row r="419">
      <c r="F419" s="6"/>
    </row>
    <row r="420">
      <c r="F420" s="6"/>
    </row>
    <row r="421">
      <c r="F421" s="6"/>
    </row>
    <row r="422">
      <c r="F422" s="6"/>
    </row>
    <row r="423">
      <c r="F423" s="6"/>
    </row>
    <row r="424">
      <c r="F424" s="6"/>
    </row>
    <row r="425">
      <c r="F425" s="6"/>
    </row>
    <row r="426">
      <c r="F426" s="6"/>
    </row>
    <row r="427">
      <c r="F427" s="6"/>
    </row>
    <row r="428">
      <c r="F428" s="6"/>
    </row>
    <row r="429">
      <c r="F429" s="6"/>
    </row>
    <row r="430">
      <c r="F430" s="6"/>
    </row>
    <row r="431">
      <c r="F431" s="6"/>
    </row>
    <row r="432">
      <c r="F432" s="6"/>
    </row>
    <row r="433">
      <c r="F433" s="6"/>
    </row>
    <row r="434">
      <c r="F434" s="6"/>
    </row>
    <row r="435">
      <c r="F435" s="6"/>
    </row>
    <row r="436">
      <c r="F436" s="6"/>
    </row>
    <row r="437">
      <c r="F437" s="6"/>
    </row>
    <row r="438">
      <c r="F438" s="6"/>
    </row>
    <row r="439">
      <c r="F439" s="6"/>
    </row>
    <row r="440">
      <c r="F440" s="6"/>
    </row>
    <row r="441">
      <c r="F441" s="6"/>
    </row>
    <row r="442">
      <c r="F442" s="6"/>
    </row>
    <row r="443">
      <c r="F443" s="6"/>
    </row>
    <row r="444">
      <c r="F444" s="6"/>
    </row>
    <row r="445">
      <c r="F445" s="6"/>
    </row>
    <row r="446">
      <c r="F446" s="6"/>
    </row>
    <row r="447">
      <c r="F447" s="6"/>
    </row>
    <row r="448">
      <c r="F448" s="6"/>
    </row>
    <row r="449">
      <c r="F449" s="6"/>
    </row>
    <row r="450">
      <c r="F450" s="6"/>
    </row>
    <row r="451">
      <c r="F451" s="6"/>
    </row>
    <row r="452">
      <c r="F452" s="6"/>
    </row>
    <row r="453">
      <c r="F453" s="6"/>
    </row>
    <row r="454">
      <c r="F454" s="6"/>
    </row>
    <row r="455">
      <c r="F455" s="6"/>
    </row>
    <row r="456">
      <c r="F456" s="6"/>
    </row>
    <row r="457">
      <c r="F457" s="6"/>
    </row>
    <row r="458">
      <c r="F458" s="6"/>
    </row>
    <row r="459">
      <c r="F459" s="6"/>
    </row>
    <row r="460">
      <c r="F460" s="6"/>
    </row>
    <row r="461">
      <c r="F461" s="6"/>
    </row>
    <row r="462">
      <c r="F462" s="6"/>
    </row>
    <row r="463">
      <c r="F463" s="6"/>
    </row>
    <row r="464">
      <c r="F464" s="6"/>
    </row>
    <row r="465">
      <c r="F465" s="6"/>
    </row>
    <row r="466">
      <c r="F466" s="6"/>
    </row>
    <row r="467">
      <c r="F467" s="6"/>
    </row>
    <row r="468">
      <c r="F468" s="6"/>
    </row>
    <row r="469">
      <c r="F469" s="6"/>
    </row>
    <row r="470">
      <c r="F470" s="6"/>
    </row>
    <row r="471">
      <c r="F471" s="6"/>
    </row>
    <row r="472">
      <c r="F472" s="6"/>
    </row>
    <row r="473">
      <c r="F473" s="6"/>
    </row>
    <row r="474">
      <c r="F474" s="6"/>
    </row>
    <row r="475">
      <c r="F475" s="6"/>
    </row>
    <row r="476">
      <c r="F476" s="6"/>
    </row>
    <row r="477">
      <c r="F477" s="6"/>
    </row>
    <row r="478">
      <c r="F478" s="6"/>
    </row>
    <row r="479">
      <c r="F479" s="6"/>
    </row>
    <row r="480">
      <c r="F480" s="6"/>
    </row>
    <row r="481">
      <c r="F481" s="6"/>
    </row>
    <row r="482">
      <c r="F482" s="6"/>
    </row>
    <row r="483">
      <c r="F483" s="6"/>
    </row>
    <row r="484">
      <c r="F484" s="6"/>
    </row>
    <row r="485">
      <c r="F485" s="6"/>
    </row>
    <row r="486">
      <c r="F486" s="6"/>
    </row>
    <row r="487">
      <c r="F487" s="6"/>
    </row>
    <row r="488">
      <c r="F488" s="6"/>
    </row>
    <row r="489">
      <c r="F489" s="6"/>
    </row>
    <row r="490">
      <c r="F490" s="6"/>
    </row>
    <row r="491">
      <c r="F491" s="6"/>
    </row>
    <row r="492">
      <c r="F492" s="6"/>
    </row>
    <row r="493">
      <c r="F493" s="6"/>
    </row>
    <row r="494">
      <c r="F494" s="6"/>
    </row>
    <row r="495">
      <c r="F495" s="6"/>
    </row>
    <row r="496">
      <c r="F496" s="6"/>
    </row>
    <row r="497">
      <c r="F497" s="6"/>
    </row>
    <row r="498">
      <c r="F498" s="6"/>
    </row>
    <row r="499">
      <c r="F499" s="6"/>
    </row>
    <row r="500">
      <c r="F500" s="6"/>
    </row>
    <row r="501">
      <c r="F501" s="6"/>
    </row>
    <row r="502">
      <c r="F502" s="6"/>
    </row>
    <row r="503">
      <c r="F503" s="6"/>
    </row>
    <row r="504">
      <c r="F504" s="6"/>
    </row>
    <row r="505">
      <c r="F505" s="6"/>
    </row>
    <row r="506">
      <c r="F506" s="6"/>
    </row>
    <row r="507">
      <c r="F507" s="6"/>
    </row>
    <row r="508">
      <c r="F508" s="6"/>
    </row>
    <row r="509">
      <c r="F509" s="6"/>
    </row>
    <row r="510">
      <c r="F510" s="6"/>
    </row>
    <row r="511">
      <c r="F511" s="6"/>
    </row>
    <row r="512">
      <c r="F512" s="6"/>
    </row>
    <row r="513">
      <c r="F513" s="6"/>
    </row>
    <row r="514">
      <c r="F514" s="6"/>
    </row>
    <row r="515">
      <c r="F515" s="6"/>
    </row>
    <row r="516">
      <c r="F516" s="6"/>
    </row>
    <row r="517">
      <c r="F517" s="6"/>
    </row>
    <row r="518">
      <c r="F518" s="6"/>
    </row>
    <row r="519">
      <c r="F519" s="6"/>
    </row>
    <row r="520">
      <c r="F520" s="6"/>
    </row>
    <row r="521">
      <c r="F521" s="6"/>
    </row>
    <row r="522">
      <c r="F522" s="6"/>
    </row>
    <row r="523">
      <c r="F523" s="6"/>
    </row>
    <row r="524">
      <c r="F524" s="6"/>
    </row>
    <row r="525">
      <c r="F525" s="6"/>
    </row>
    <row r="526">
      <c r="F526" s="6"/>
    </row>
    <row r="527">
      <c r="F527" s="6"/>
    </row>
    <row r="528">
      <c r="F528" s="6"/>
    </row>
    <row r="529">
      <c r="F529" s="6"/>
    </row>
    <row r="530">
      <c r="F530" s="6"/>
    </row>
    <row r="531">
      <c r="F531" s="6"/>
    </row>
    <row r="532">
      <c r="F532" s="6"/>
    </row>
    <row r="533">
      <c r="F533" s="6"/>
    </row>
    <row r="534">
      <c r="F534" s="6"/>
    </row>
    <row r="535">
      <c r="F535" s="6"/>
    </row>
    <row r="536">
      <c r="F536" s="6"/>
    </row>
    <row r="537">
      <c r="F537" s="6"/>
    </row>
    <row r="538">
      <c r="F538" s="6"/>
    </row>
    <row r="539">
      <c r="F539" s="6"/>
    </row>
    <row r="540">
      <c r="F540" s="6"/>
    </row>
    <row r="541">
      <c r="F541" s="6"/>
    </row>
    <row r="542">
      <c r="F542" s="6"/>
    </row>
    <row r="543">
      <c r="F543" s="6"/>
    </row>
    <row r="544">
      <c r="F544" s="6"/>
    </row>
    <row r="545">
      <c r="F545" s="6"/>
    </row>
    <row r="546">
      <c r="F546" s="6"/>
    </row>
    <row r="547">
      <c r="F547" s="6"/>
    </row>
    <row r="548">
      <c r="F548" s="6"/>
    </row>
    <row r="549">
      <c r="F549" s="6"/>
    </row>
    <row r="550">
      <c r="F550" s="6"/>
    </row>
    <row r="551">
      <c r="F551" s="6"/>
    </row>
    <row r="552">
      <c r="F552" s="6"/>
    </row>
    <row r="553">
      <c r="F553" s="6"/>
    </row>
    <row r="554">
      <c r="F554" s="6"/>
    </row>
    <row r="555">
      <c r="F555" s="6"/>
    </row>
    <row r="556">
      <c r="F556" s="6"/>
    </row>
    <row r="557">
      <c r="F557" s="6"/>
    </row>
    <row r="558">
      <c r="F558" s="6"/>
    </row>
    <row r="559">
      <c r="F559" s="6"/>
    </row>
    <row r="560">
      <c r="F560" s="6"/>
    </row>
    <row r="561">
      <c r="F561" s="6"/>
    </row>
    <row r="562">
      <c r="F562" s="6"/>
    </row>
    <row r="563">
      <c r="F563" s="6"/>
    </row>
    <row r="564">
      <c r="F564" s="6"/>
    </row>
    <row r="565">
      <c r="F565" s="6"/>
    </row>
    <row r="566">
      <c r="F566" s="6"/>
    </row>
    <row r="567">
      <c r="F567" s="6"/>
    </row>
    <row r="568">
      <c r="F568" s="6"/>
    </row>
    <row r="569">
      <c r="F569" s="6"/>
    </row>
    <row r="570">
      <c r="F570" s="6"/>
    </row>
    <row r="571">
      <c r="F571" s="6"/>
    </row>
    <row r="572">
      <c r="F572" s="6"/>
    </row>
    <row r="573">
      <c r="F573" s="6"/>
    </row>
    <row r="574">
      <c r="F574" s="6"/>
    </row>
    <row r="575">
      <c r="F575" s="6"/>
    </row>
    <row r="576">
      <c r="F576" s="6"/>
    </row>
    <row r="577">
      <c r="F577" s="6"/>
    </row>
    <row r="578">
      <c r="F578" s="6"/>
    </row>
    <row r="579">
      <c r="F579" s="6"/>
    </row>
    <row r="580">
      <c r="F580" s="6"/>
    </row>
    <row r="581">
      <c r="F581" s="6"/>
    </row>
    <row r="582">
      <c r="F582" s="6"/>
    </row>
    <row r="583">
      <c r="F583" s="6"/>
    </row>
    <row r="584">
      <c r="F584" s="6"/>
    </row>
    <row r="585">
      <c r="F585" s="6"/>
    </row>
    <row r="586">
      <c r="F586" s="6"/>
    </row>
    <row r="587">
      <c r="F587" s="6"/>
    </row>
    <row r="588">
      <c r="F588" s="6"/>
    </row>
    <row r="589">
      <c r="F589" s="6"/>
    </row>
    <row r="590">
      <c r="F590" s="6"/>
    </row>
    <row r="591">
      <c r="F591" s="6"/>
    </row>
    <row r="592">
      <c r="F592" s="6"/>
    </row>
    <row r="593">
      <c r="F593" s="6"/>
    </row>
    <row r="594">
      <c r="F594" s="6"/>
    </row>
    <row r="595">
      <c r="F595" s="6"/>
    </row>
    <row r="596">
      <c r="F596" s="6"/>
    </row>
    <row r="597">
      <c r="F597" s="6"/>
    </row>
    <row r="598">
      <c r="F598" s="6"/>
    </row>
    <row r="599">
      <c r="F599" s="6"/>
    </row>
    <row r="600">
      <c r="F600" s="6"/>
    </row>
    <row r="601">
      <c r="F601" s="6"/>
    </row>
    <row r="602">
      <c r="F602" s="6"/>
    </row>
    <row r="603">
      <c r="F603" s="6"/>
    </row>
    <row r="604">
      <c r="F604" s="6"/>
    </row>
    <row r="605">
      <c r="F605" s="6"/>
    </row>
    <row r="606">
      <c r="F606" s="6"/>
    </row>
    <row r="607">
      <c r="F607" s="6"/>
    </row>
    <row r="608">
      <c r="F608" s="6"/>
    </row>
    <row r="609">
      <c r="F609" s="6"/>
    </row>
    <row r="610">
      <c r="F610" s="6"/>
    </row>
    <row r="611">
      <c r="F611" s="6"/>
    </row>
    <row r="612">
      <c r="F612" s="6"/>
    </row>
    <row r="613">
      <c r="F613" s="6"/>
    </row>
    <row r="614">
      <c r="F614" s="6"/>
    </row>
    <row r="615">
      <c r="F615" s="6"/>
    </row>
    <row r="616">
      <c r="F616" s="6"/>
    </row>
    <row r="617">
      <c r="F617" s="6"/>
    </row>
    <row r="618">
      <c r="F618" s="6"/>
    </row>
    <row r="619">
      <c r="F619" s="6"/>
    </row>
    <row r="620">
      <c r="F620" s="6"/>
    </row>
    <row r="621">
      <c r="F621" s="6"/>
    </row>
    <row r="622">
      <c r="F622" s="6"/>
    </row>
    <row r="623">
      <c r="F623" s="6"/>
    </row>
    <row r="624">
      <c r="F624" s="6"/>
    </row>
    <row r="625">
      <c r="F625" s="6"/>
    </row>
    <row r="626">
      <c r="F626" s="6"/>
    </row>
    <row r="627">
      <c r="F627" s="6"/>
    </row>
    <row r="628">
      <c r="F628" s="6"/>
    </row>
    <row r="629">
      <c r="F629" s="6"/>
    </row>
    <row r="630">
      <c r="F630" s="6"/>
    </row>
    <row r="631">
      <c r="F631" s="6"/>
    </row>
    <row r="632">
      <c r="F632" s="6"/>
    </row>
    <row r="633">
      <c r="F633" s="6"/>
    </row>
    <row r="634">
      <c r="F634" s="6"/>
    </row>
    <row r="635">
      <c r="F635" s="6"/>
    </row>
    <row r="636">
      <c r="F636" s="6"/>
    </row>
    <row r="637">
      <c r="F637" s="6"/>
    </row>
    <row r="638">
      <c r="F638" s="6"/>
    </row>
    <row r="639">
      <c r="F639" s="6"/>
    </row>
    <row r="640">
      <c r="F640" s="6"/>
    </row>
    <row r="641">
      <c r="F641" s="6"/>
    </row>
    <row r="642">
      <c r="F642" s="6"/>
    </row>
    <row r="643">
      <c r="F643" s="6"/>
    </row>
    <row r="644">
      <c r="F644" s="6"/>
    </row>
    <row r="645">
      <c r="F645" s="6"/>
    </row>
    <row r="646">
      <c r="F646" s="6"/>
    </row>
    <row r="647">
      <c r="F647" s="6"/>
    </row>
    <row r="648">
      <c r="F648" s="6"/>
    </row>
    <row r="649">
      <c r="F649" s="6"/>
    </row>
    <row r="650">
      <c r="F650" s="6"/>
    </row>
    <row r="651">
      <c r="F651" s="6"/>
    </row>
    <row r="652">
      <c r="F652" s="6"/>
    </row>
    <row r="653">
      <c r="F653" s="6"/>
    </row>
    <row r="654">
      <c r="F654" s="6"/>
    </row>
    <row r="655">
      <c r="F655" s="6"/>
    </row>
    <row r="656">
      <c r="F656" s="6"/>
    </row>
    <row r="657">
      <c r="F657" s="6"/>
    </row>
    <row r="658">
      <c r="F658" s="6"/>
    </row>
    <row r="659">
      <c r="F659" s="6"/>
    </row>
    <row r="660">
      <c r="F660" s="6"/>
    </row>
    <row r="661">
      <c r="F661" s="6"/>
    </row>
    <row r="662">
      <c r="F662" s="6"/>
    </row>
    <row r="663">
      <c r="F663" s="6"/>
    </row>
    <row r="664">
      <c r="F664" s="6"/>
    </row>
    <row r="665">
      <c r="F665" s="6"/>
    </row>
    <row r="666">
      <c r="F666" s="6"/>
    </row>
    <row r="667">
      <c r="F667" s="6"/>
    </row>
    <row r="668">
      <c r="F668" s="6"/>
    </row>
    <row r="669">
      <c r="F669" s="6"/>
    </row>
    <row r="670">
      <c r="F670" s="6"/>
    </row>
    <row r="671">
      <c r="F671" s="6"/>
    </row>
    <row r="672">
      <c r="F672" s="6"/>
    </row>
    <row r="673">
      <c r="F673" s="6"/>
    </row>
    <row r="674">
      <c r="F674" s="6"/>
    </row>
    <row r="675">
      <c r="F675" s="6"/>
    </row>
    <row r="676">
      <c r="F676" s="6"/>
    </row>
    <row r="677">
      <c r="F677" s="6"/>
    </row>
    <row r="678">
      <c r="F678" s="6"/>
    </row>
    <row r="679">
      <c r="F679" s="6"/>
    </row>
    <row r="680">
      <c r="F680" s="6"/>
    </row>
    <row r="681">
      <c r="F681" s="6"/>
    </row>
    <row r="682">
      <c r="F682" s="6"/>
    </row>
    <row r="683">
      <c r="F683" s="6"/>
    </row>
    <row r="684">
      <c r="F684" s="6"/>
    </row>
    <row r="685">
      <c r="F685" s="6"/>
    </row>
    <row r="686">
      <c r="F686" s="6"/>
    </row>
    <row r="687">
      <c r="F687" s="6"/>
    </row>
    <row r="688">
      <c r="F688" s="6"/>
    </row>
    <row r="689">
      <c r="F689" s="6"/>
    </row>
    <row r="690">
      <c r="F690" s="6"/>
    </row>
    <row r="691">
      <c r="F691" s="6"/>
    </row>
    <row r="692">
      <c r="F692" s="6"/>
    </row>
    <row r="693">
      <c r="F693" s="6"/>
    </row>
    <row r="694">
      <c r="F694" s="6"/>
    </row>
    <row r="695">
      <c r="F695" s="6"/>
    </row>
    <row r="696">
      <c r="F696" s="6"/>
    </row>
    <row r="697">
      <c r="F697" s="6"/>
    </row>
    <row r="698">
      <c r="F698" s="6"/>
    </row>
    <row r="699">
      <c r="F699" s="6"/>
    </row>
    <row r="700">
      <c r="F700" s="6"/>
    </row>
    <row r="701">
      <c r="F701" s="6"/>
    </row>
    <row r="702">
      <c r="F702" s="6"/>
    </row>
    <row r="703">
      <c r="F703" s="6"/>
    </row>
    <row r="704">
      <c r="F704" s="6"/>
    </row>
    <row r="705">
      <c r="F705" s="6"/>
    </row>
    <row r="706">
      <c r="F706" s="6"/>
    </row>
    <row r="707">
      <c r="F707" s="6"/>
    </row>
    <row r="708">
      <c r="F708" s="6"/>
    </row>
    <row r="709">
      <c r="F709" s="6"/>
    </row>
    <row r="710">
      <c r="F710" s="6"/>
    </row>
    <row r="711">
      <c r="F711" s="6"/>
    </row>
    <row r="712">
      <c r="F712" s="6"/>
    </row>
    <row r="713">
      <c r="F713" s="6"/>
    </row>
    <row r="714">
      <c r="F714" s="6"/>
    </row>
    <row r="715">
      <c r="F715" s="6"/>
    </row>
    <row r="716">
      <c r="F716" s="6"/>
    </row>
    <row r="717">
      <c r="F717" s="6"/>
    </row>
    <row r="718">
      <c r="F718" s="6"/>
    </row>
    <row r="719">
      <c r="F719" s="6"/>
    </row>
    <row r="720">
      <c r="F720" s="6"/>
    </row>
    <row r="721">
      <c r="F721" s="6"/>
    </row>
    <row r="722">
      <c r="F722" s="6"/>
    </row>
    <row r="723">
      <c r="F723" s="6"/>
    </row>
    <row r="724">
      <c r="F724" s="6"/>
    </row>
    <row r="725">
      <c r="F725" s="6"/>
    </row>
    <row r="726">
      <c r="F726" s="6"/>
    </row>
    <row r="727">
      <c r="F727" s="6"/>
    </row>
    <row r="728">
      <c r="F728" s="6"/>
    </row>
    <row r="729">
      <c r="F729" s="6"/>
    </row>
    <row r="730">
      <c r="F730" s="6"/>
    </row>
    <row r="731">
      <c r="F731" s="6"/>
    </row>
    <row r="732">
      <c r="F732" s="6"/>
    </row>
    <row r="733">
      <c r="F733" s="6"/>
    </row>
    <row r="734">
      <c r="F734" s="6"/>
    </row>
    <row r="735">
      <c r="F735" s="6"/>
    </row>
    <row r="736">
      <c r="F736" s="6"/>
    </row>
    <row r="737">
      <c r="F737" s="6"/>
    </row>
    <row r="738">
      <c r="F738" s="6"/>
    </row>
    <row r="739">
      <c r="F739" s="6"/>
    </row>
    <row r="740">
      <c r="F740" s="6"/>
    </row>
    <row r="741">
      <c r="F741" s="6"/>
    </row>
    <row r="742">
      <c r="F742" s="6"/>
    </row>
    <row r="743">
      <c r="F743" s="6"/>
    </row>
    <row r="744">
      <c r="F744" s="6"/>
    </row>
    <row r="745">
      <c r="F745" s="6"/>
    </row>
    <row r="746">
      <c r="F746" s="6"/>
    </row>
    <row r="747">
      <c r="F747" s="6"/>
    </row>
    <row r="748">
      <c r="F748" s="6"/>
    </row>
    <row r="749">
      <c r="F749" s="6"/>
    </row>
    <row r="750">
      <c r="F750" s="6"/>
    </row>
    <row r="751">
      <c r="F751" s="6"/>
    </row>
    <row r="752">
      <c r="F752" s="6"/>
    </row>
    <row r="753">
      <c r="F753" s="6"/>
    </row>
    <row r="754">
      <c r="F754" s="6"/>
    </row>
    <row r="755">
      <c r="F755" s="6"/>
    </row>
    <row r="756">
      <c r="F756" s="6"/>
    </row>
    <row r="757">
      <c r="F757" s="6"/>
    </row>
    <row r="758">
      <c r="F758" s="6"/>
    </row>
    <row r="759">
      <c r="F759" s="6"/>
    </row>
    <row r="760">
      <c r="F760" s="6"/>
    </row>
    <row r="761">
      <c r="F761" s="6"/>
    </row>
    <row r="762">
      <c r="F762" s="6"/>
    </row>
    <row r="763">
      <c r="F763" s="6"/>
    </row>
    <row r="764">
      <c r="F764" s="6"/>
    </row>
    <row r="765">
      <c r="F765" s="6"/>
    </row>
    <row r="766">
      <c r="F766" s="6"/>
    </row>
    <row r="767">
      <c r="F767" s="6"/>
    </row>
    <row r="768">
      <c r="F768" s="6"/>
    </row>
    <row r="769">
      <c r="F769" s="6"/>
    </row>
    <row r="770">
      <c r="F770" s="6"/>
    </row>
    <row r="771">
      <c r="F771" s="6"/>
    </row>
    <row r="772">
      <c r="F772" s="6"/>
    </row>
    <row r="773">
      <c r="F773" s="6"/>
    </row>
    <row r="774">
      <c r="F774" s="6"/>
    </row>
    <row r="775">
      <c r="F775" s="6"/>
    </row>
    <row r="776">
      <c r="F776" s="6"/>
    </row>
    <row r="777">
      <c r="F777" s="6"/>
    </row>
    <row r="778">
      <c r="F778" s="6"/>
    </row>
    <row r="779">
      <c r="F779" s="6"/>
    </row>
    <row r="780">
      <c r="F780" s="6"/>
    </row>
    <row r="781">
      <c r="F781" s="6"/>
    </row>
    <row r="782">
      <c r="F782" s="6"/>
    </row>
    <row r="783">
      <c r="F783" s="6"/>
    </row>
    <row r="784">
      <c r="F784" s="6"/>
    </row>
    <row r="785">
      <c r="F785" s="6"/>
    </row>
    <row r="786">
      <c r="F786" s="6"/>
    </row>
    <row r="787">
      <c r="F787" s="6"/>
    </row>
    <row r="788">
      <c r="F788" s="6"/>
    </row>
    <row r="789">
      <c r="F789" s="6"/>
    </row>
    <row r="790">
      <c r="F790" s="6"/>
    </row>
    <row r="791">
      <c r="F791" s="6"/>
    </row>
    <row r="792">
      <c r="F792" s="6"/>
    </row>
    <row r="793">
      <c r="F793" s="6"/>
    </row>
    <row r="794">
      <c r="F794" s="6"/>
    </row>
    <row r="795">
      <c r="F795" s="6"/>
    </row>
    <row r="796">
      <c r="F796" s="6"/>
    </row>
    <row r="797">
      <c r="F797" s="6"/>
    </row>
    <row r="798">
      <c r="F798" s="6"/>
    </row>
    <row r="799">
      <c r="F799" s="6"/>
    </row>
    <row r="800">
      <c r="F800" s="6"/>
    </row>
    <row r="801">
      <c r="F801" s="6"/>
    </row>
    <row r="802">
      <c r="F802" s="6"/>
    </row>
    <row r="803">
      <c r="F803" s="6"/>
    </row>
    <row r="804">
      <c r="F804" s="6"/>
    </row>
    <row r="805">
      <c r="F805" s="6"/>
    </row>
    <row r="806">
      <c r="F806" s="6"/>
    </row>
    <row r="807">
      <c r="F807" s="6"/>
    </row>
    <row r="808">
      <c r="F808" s="6"/>
    </row>
    <row r="809">
      <c r="F809" s="6"/>
    </row>
    <row r="810">
      <c r="F810" s="6"/>
    </row>
    <row r="811">
      <c r="F811" s="6"/>
    </row>
    <row r="812">
      <c r="F812" s="6"/>
    </row>
    <row r="813">
      <c r="F813" s="6"/>
    </row>
    <row r="814">
      <c r="F814" s="6"/>
    </row>
    <row r="815">
      <c r="F815" s="6"/>
    </row>
    <row r="816">
      <c r="F816" s="6"/>
    </row>
    <row r="817">
      <c r="F817" s="6"/>
    </row>
    <row r="818">
      <c r="F818" s="6"/>
    </row>
    <row r="819">
      <c r="F819" s="6"/>
    </row>
    <row r="820">
      <c r="F820" s="6"/>
    </row>
    <row r="821">
      <c r="F821" s="6"/>
    </row>
    <row r="822">
      <c r="F822" s="6"/>
    </row>
    <row r="823">
      <c r="F823" s="6"/>
    </row>
    <row r="824">
      <c r="F824" s="6"/>
    </row>
    <row r="825">
      <c r="F825" s="6"/>
    </row>
    <row r="826">
      <c r="F826" s="6"/>
    </row>
    <row r="827">
      <c r="F827" s="6"/>
    </row>
    <row r="828">
      <c r="F828" s="6"/>
    </row>
    <row r="829">
      <c r="F829" s="6"/>
    </row>
    <row r="830">
      <c r="F830" s="6"/>
    </row>
    <row r="831">
      <c r="F831" s="6"/>
    </row>
    <row r="832">
      <c r="F832" s="6"/>
    </row>
    <row r="833">
      <c r="F833" s="6"/>
    </row>
    <row r="834">
      <c r="F834" s="6"/>
    </row>
    <row r="835">
      <c r="F835" s="6"/>
    </row>
    <row r="836">
      <c r="F836" s="6"/>
    </row>
    <row r="837">
      <c r="F837" s="6"/>
    </row>
    <row r="838">
      <c r="F838" s="6"/>
    </row>
    <row r="839">
      <c r="F839" s="6"/>
    </row>
    <row r="840">
      <c r="F840" s="6"/>
    </row>
    <row r="841">
      <c r="F841" s="6"/>
    </row>
    <row r="842">
      <c r="F842" s="6"/>
    </row>
    <row r="843">
      <c r="F843" s="6"/>
    </row>
    <row r="844">
      <c r="F844" s="6"/>
    </row>
    <row r="845">
      <c r="F845" s="6"/>
    </row>
    <row r="846">
      <c r="F846" s="6"/>
    </row>
    <row r="847">
      <c r="F847" s="6"/>
    </row>
    <row r="848">
      <c r="F848" s="6"/>
    </row>
    <row r="849">
      <c r="F849" s="6"/>
    </row>
    <row r="850">
      <c r="F850" s="6"/>
    </row>
    <row r="851">
      <c r="F851" s="6"/>
    </row>
    <row r="852">
      <c r="F852" s="6"/>
    </row>
    <row r="853">
      <c r="F853" s="6"/>
    </row>
    <row r="854">
      <c r="F854" s="6"/>
    </row>
    <row r="855">
      <c r="F855" s="6"/>
    </row>
    <row r="856">
      <c r="F856" s="6"/>
    </row>
    <row r="857">
      <c r="F857" s="6"/>
    </row>
    <row r="858">
      <c r="F858" s="6"/>
    </row>
    <row r="859">
      <c r="F859" s="6"/>
    </row>
    <row r="860">
      <c r="F860" s="6"/>
    </row>
    <row r="861">
      <c r="F861" s="6"/>
    </row>
    <row r="862">
      <c r="F862" s="6"/>
    </row>
    <row r="863">
      <c r="F863" s="6"/>
    </row>
    <row r="864">
      <c r="F864" s="6"/>
    </row>
    <row r="865">
      <c r="F865" s="6"/>
    </row>
    <row r="866">
      <c r="F866" s="6"/>
    </row>
    <row r="867">
      <c r="F867" s="6"/>
    </row>
    <row r="868">
      <c r="F868" s="6"/>
    </row>
    <row r="869">
      <c r="F869" s="6"/>
    </row>
    <row r="870">
      <c r="F870" s="6"/>
    </row>
    <row r="871">
      <c r="F871" s="6"/>
    </row>
    <row r="872">
      <c r="F872" s="6"/>
    </row>
    <row r="873">
      <c r="F873" s="6"/>
    </row>
    <row r="874">
      <c r="F874" s="6"/>
    </row>
    <row r="875">
      <c r="F875" s="6"/>
    </row>
    <row r="876">
      <c r="F876" s="6"/>
    </row>
    <row r="877">
      <c r="F877" s="6"/>
    </row>
    <row r="878">
      <c r="F878" s="6"/>
    </row>
    <row r="879">
      <c r="F879" s="6"/>
    </row>
    <row r="880">
      <c r="F880" s="6"/>
    </row>
    <row r="881">
      <c r="F881" s="6"/>
    </row>
    <row r="882">
      <c r="F882" s="6"/>
    </row>
    <row r="883">
      <c r="F883" s="6"/>
    </row>
    <row r="884">
      <c r="F884" s="6"/>
    </row>
    <row r="885">
      <c r="F885" s="6"/>
    </row>
    <row r="886">
      <c r="F886" s="6"/>
    </row>
    <row r="887">
      <c r="F887" s="6"/>
    </row>
    <row r="888">
      <c r="F888" s="6"/>
    </row>
    <row r="889">
      <c r="F889" s="6"/>
    </row>
    <row r="890">
      <c r="F890" s="6"/>
    </row>
    <row r="891">
      <c r="F891" s="6"/>
    </row>
    <row r="892">
      <c r="F892" s="6"/>
    </row>
    <row r="893">
      <c r="F893" s="6"/>
    </row>
    <row r="894">
      <c r="F894" s="6"/>
    </row>
    <row r="895">
      <c r="F895" s="6"/>
    </row>
    <row r="896">
      <c r="F896" s="6"/>
    </row>
    <row r="897">
      <c r="F897" s="6"/>
    </row>
    <row r="898">
      <c r="F898" s="6"/>
    </row>
    <row r="899">
      <c r="F899" s="6"/>
    </row>
    <row r="900">
      <c r="F900" s="6"/>
    </row>
    <row r="901">
      <c r="F901" s="6"/>
    </row>
    <row r="902">
      <c r="F902" s="6"/>
    </row>
    <row r="903">
      <c r="F903" s="6"/>
    </row>
    <row r="904">
      <c r="F904" s="6"/>
    </row>
    <row r="905">
      <c r="F905" s="6"/>
    </row>
    <row r="906">
      <c r="F906" s="6"/>
    </row>
    <row r="907">
      <c r="F907" s="6"/>
    </row>
    <row r="908">
      <c r="F908" s="6"/>
    </row>
    <row r="909">
      <c r="F909" s="6"/>
    </row>
    <row r="910">
      <c r="F910" s="6"/>
    </row>
    <row r="911">
      <c r="F911" s="6"/>
    </row>
    <row r="912">
      <c r="F912" s="6"/>
    </row>
    <row r="913">
      <c r="F913" s="6"/>
    </row>
    <row r="914">
      <c r="F914" s="6"/>
    </row>
    <row r="915">
      <c r="F915" s="6"/>
    </row>
    <row r="916">
      <c r="F916" s="6"/>
    </row>
    <row r="917">
      <c r="F917" s="6"/>
    </row>
    <row r="918">
      <c r="F918" s="6"/>
    </row>
    <row r="919">
      <c r="F919" s="6"/>
    </row>
    <row r="920">
      <c r="F920" s="6"/>
    </row>
    <row r="921">
      <c r="F921" s="6"/>
    </row>
    <row r="922">
      <c r="F922" s="6"/>
    </row>
    <row r="923">
      <c r="F923" s="6"/>
    </row>
    <row r="924">
      <c r="F924" s="6"/>
    </row>
    <row r="925">
      <c r="F925" s="6"/>
    </row>
    <row r="926">
      <c r="F926" s="6"/>
    </row>
    <row r="927">
      <c r="F927" s="6"/>
    </row>
    <row r="928">
      <c r="F928" s="6"/>
    </row>
    <row r="929">
      <c r="F929" s="6"/>
    </row>
    <row r="930">
      <c r="F930" s="6"/>
    </row>
    <row r="931">
      <c r="F931" s="6"/>
    </row>
    <row r="932">
      <c r="F932" s="6"/>
    </row>
    <row r="933">
      <c r="F933" s="6"/>
    </row>
    <row r="934">
      <c r="F934" s="6"/>
    </row>
    <row r="935">
      <c r="F935" s="6"/>
    </row>
    <row r="936">
      <c r="F936" s="6"/>
    </row>
    <row r="937">
      <c r="F937" s="6"/>
    </row>
    <row r="938">
      <c r="F938" s="6"/>
    </row>
    <row r="939">
      <c r="F939" s="6"/>
    </row>
    <row r="940">
      <c r="F940" s="6"/>
    </row>
    <row r="941">
      <c r="F941" s="6"/>
    </row>
    <row r="942">
      <c r="F942" s="6"/>
    </row>
    <row r="943">
      <c r="F943" s="6"/>
    </row>
    <row r="944">
      <c r="F944" s="6"/>
    </row>
    <row r="945">
      <c r="F945" s="6"/>
    </row>
    <row r="946">
      <c r="F946" s="6"/>
    </row>
    <row r="947">
      <c r="F947" s="6"/>
    </row>
    <row r="948">
      <c r="F948" s="6"/>
    </row>
    <row r="949">
      <c r="F949" s="6"/>
    </row>
    <row r="950">
      <c r="F950" s="6"/>
    </row>
    <row r="951">
      <c r="F951" s="6"/>
    </row>
    <row r="952">
      <c r="F952" s="6"/>
    </row>
    <row r="953">
      <c r="F953" s="6"/>
    </row>
    <row r="954">
      <c r="F954" s="6"/>
    </row>
    <row r="955">
      <c r="F955" s="6"/>
    </row>
    <row r="956">
      <c r="F956" s="6"/>
    </row>
    <row r="957">
      <c r="F957" s="6"/>
    </row>
    <row r="958">
      <c r="F958" s="6"/>
    </row>
    <row r="959">
      <c r="F959" s="6"/>
    </row>
    <row r="960">
      <c r="F960" s="6"/>
    </row>
    <row r="961">
      <c r="F961" s="6"/>
    </row>
    <row r="962">
      <c r="F962" s="6"/>
    </row>
    <row r="963">
      <c r="F963" s="6"/>
    </row>
    <row r="964">
      <c r="F964" s="6"/>
    </row>
    <row r="965">
      <c r="F965" s="6"/>
    </row>
    <row r="966">
      <c r="F966" s="6"/>
    </row>
    <row r="967">
      <c r="F967" s="6"/>
    </row>
    <row r="968">
      <c r="F968" s="6"/>
    </row>
    <row r="969">
      <c r="F969" s="6"/>
    </row>
    <row r="970">
      <c r="F970" s="6"/>
    </row>
    <row r="971">
      <c r="F971" s="6"/>
    </row>
    <row r="972">
      <c r="F972" s="6"/>
    </row>
    <row r="973">
      <c r="F973" s="6"/>
    </row>
    <row r="974">
      <c r="F974" s="6"/>
    </row>
    <row r="975">
      <c r="F975" s="6"/>
    </row>
    <row r="976">
      <c r="F976" s="6"/>
    </row>
    <row r="977">
      <c r="F977" s="6"/>
    </row>
    <row r="978">
      <c r="F978" s="6"/>
    </row>
    <row r="979">
      <c r="F979" s="6"/>
    </row>
    <row r="980">
      <c r="F980" s="6"/>
    </row>
    <row r="981">
      <c r="F981" s="6"/>
    </row>
    <row r="982">
      <c r="F982" s="6"/>
    </row>
    <row r="983">
      <c r="F983" s="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sheetData>
    <row r="1">
      <c r="A1" s="1" t="s">
        <v>0</v>
      </c>
      <c r="B1" s="2">
        <v>41759.0</v>
      </c>
      <c r="C1" s="2">
        <v>41773.0</v>
      </c>
      <c r="D1" s="2">
        <v>41780.0</v>
      </c>
      <c r="E1" s="2">
        <v>41787.0</v>
      </c>
      <c r="F1" s="2">
        <v>41794.0</v>
      </c>
    </row>
    <row r="2">
      <c r="A2" s="1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</row>
    <row r="3">
      <c r="A3" s="1" t="s">
        <v>5</v>
      </c>
      <c r="B3" s="1">
        <v>9.5</v>
      </c>
      <c r="C3" s="1">
        <v>9.0</v>
      </c>
      <c r="D3" s="1">
        <v>10.0</v>
      </c>
      <c r="E3" s="1">
        <v>13.0</v>
      </c>
      <c r="F3" s="1">
        <v>8.0</v>
      </c>
    </row>
    <row r="4">
      <c r="A4" s="3" t="s">
        <v>6</v>
      </c>
      <c r="B4" s="3" t="s">
        <v>7</v>
      </c>
      <c r="C4" s="3" t="s">
        <v>10</v>
      </c>
      <c r="D4" s="3" t="s">
        <v>8</v>
      </c>
      <c r="E4" s="3" t="s">
        <v>9</v>
      </c>
      <c r="F4" s="3" t="s">
        <v>7</v>
      </c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" t="s">
        <v>12</v>
      </c>
      <c r="B5" s="1">
        <v>0.0</v>
      </c>
      <c r="C5" s="1">
        <v>0.0</v>
      </c>
      <c r="D5" s="1">
        <v>0.0</v>
      </c>
      <c r="E5" s="1">
        <v>0.0</v>
      </c>
      <c r="F5" s="1">
        <v>0.0</v>
      </c>
    </row>
    <row r="6">
      <c r="A6" s="1" t="s">
        <v>14</v>
      </c>
      <c r="C6" s="1">
        <v>31.0</v>
      </c>
      <c r="D6" s="1">
        <v>40.0</v>
      </c>
      <c r="E6" s="1">
        <v>54.0</v>
      </c>
      <c r="F6" s="1">
        <v>43.0</v>
      </c>
    </row>
    <row r="7">
      <c r="A7" s="1" t="s">
        <v>16</v>
      </c>
      <c r="B7" s="1">
        <v>0.0</v>
      </c>
      <c r="C7" s="1">
        <v>0.0</v>
      </c>
      <c r="D7" s="1">
        <v>3.0</v>
      </c>
      <c r="E7" s="1">
        <v>15.0</v>
      </c>
      <c r="F7" s="1">
        <v>15.0</v>
      </c>
    </row>
    <row r="8">
      <c r="A8" s="1" t="s">
        <v>18</v>
      </c>
      <c r="C8" s="1">
        <v>28.0</v>
      </c>
      <c r="D8" t="str">
        <f t="shared" ref="D8:F8" si="1">D9-(D6+D7)</f>
        <v>48</v>
      </c>
      <c r="E8" t="str">
        <f t="shared" si="1"/>
        <v>28</v>
      </c>
      <c r="F8" t="str">
        <f t="shared" si="1"/>
        <v>32</v>
      </c>
    </row>
    <row r="9">
      <c r="A9" s="1" t="s">
        <v>20</v>
      </c>
      <c r="B9" s="1">
        <v>90.0</v>
      </c>
      <c r="C9" t="str">
        <f>sum(C6:C8)</f>
        <v>59</v>
      </c>
      <c r="D9" s="1">
        <v>91.0</v>
      </c>
      <c r="E9" s="1">
        <v>97.0</v>
      </c>
      <c r="F9" s="1">
        <v>90.0</v>
      </c>
    </row>
    <row r="10">
      <c r="A10" s="5" t="s">
        <v>33</v>
      </c>
      <c r="B10" s="5" t="str">
        <f t="shared" ref="B10:F10" si="2">(B5/B9)</f>
        <v>0.00%</v>
      </c>
      <c r="C10" s="5" t="str">
        <f t="shared" si="2"/>
        <v>0.00%</v>
      </c>
      <c r="D10" s="5" t="str">
        <f t="shared" si="2"/>
        <v>0.00%</v>
      </c>
      <c r="E10" s="5" t="str">
        <f t="shared" si="2"/>
        <v>0.00%</v>
      </c>
      <c r="F10" s="5" t="str">
        <f t="shared" si="2"/>
        <v>0.00%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3" t="s">
        <v>21</v>
      </c>
      <c r="B11" s="3" t="s">
        <v>10</v>
      </c>
      <c r="C11" s="3" t="s">
        <v>7</v>
      </c>
      <c r="D11" s="3" t="s">
        <v>8</v>
      </c>
      <c r="E11" s="3" t="s">
        <v>9</v>
      </c>
      <c r="F11" s="3" t="s">
        <v>10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" t="s">
        <v>12</v>
      </c>
      <c r="B12" s="1">
        <v>0.0</v>
      </c>
      <c r="C12" s="1">
        <v>0.0</v>
      </c>
      <c r="D12" s="1">
        <v>0.0</v>
      </c>
      <c r="E12" s="1">
        <v>0.0</v>
      </c>
      <c r="F12" s="1">
        <v>0.0</v>
      </c>
    </row>
    <row r="13">
      <c r="A13" s="1" t="s">
        <v>14</v>
      </c>
      <c r="C13" s="1">
        <v>25.0</v>
      </c>
      <c r="D13" s="1">
        <v>16.0</v>
      </c>
      <c r="E13" s="1">
        <v>27.0</v>
      </c>
      <c r="F13" s="1">
        <v>55.0</v>
      </c>
    </row>
    <row r="14">
      <c r="A14" s="1" t="s">
        <v>16</v>
      </c>
      <c r="B14" s="1">
        <v>0.0</v>
      </c>
      <c r="C14" s="1">
        <v>0.0</v>
      </c>
      <c r="D14" s="1">
        <v>2.0</v>
      </c>
      <c r="E14" s="1">
        <v>0.0</v>
      </c>
      <c r="F14" s="1">
        <v>11.0</v>
      </c>
    </row>
    <row r="15">
      <c r="A15" s="1" t="s">
        <v>18</v>
      </c>
      <c r="C15" s="1">
        <v>72.0</v>
      </c>
      <c r="D15" t="str">
        <f t="shared" ref="D15:F15" si="3">D16-(D13+D14)</f>
        <v>66</v>
      </c>
      <c r="E15" t="str">
        <f t="shared" si="3"/>
        <v>58</v>
      </c>
      <c r="F15" t="str">
        <f t="shared" si="3"/>
        <v>23</v>
      </c>
    </row>
    <row r="16">
      <c r="A16" s="1" t="s">
        <v>20</v>
      </c>
      <c r="B16" s="1">
        <v>89.0</v>
      </c>
      <c r="C16" t="str">
        <f>sum(C13:C15)</f>
        <v>97</v>
      </c>
      <c r="D16" s="1">
        <v>84.0</v>
      </c>
      <c r="E16" s="1">
        <v>85.0</v>
      </c>
      <c r="F16" s="1">
        <v>89.0</v>
      </c>
    </row>
    <row r="17">
      <c r="A17" s="3" t="s">
        <v>33</v>
      </c>
      <c r="B17" s="5" t="str">
        <f t="shared" ref="B17:F17" si="4">(B12/B16)</f>
        <v>0.00%</v>
      </c>
      <c r="C17" s="5" t="str">
        <f t="shared" si="4"/>
        <v>0.00%</v>
      </c>
      <c r="D17" s="5" t="str">
        <f t="shared" si="4"/>
        <v>0.00%</v>
      </c>
      <c r="E17" s="5" t="str">
        <f t="shared" si="4"/>
        <v>0.00%</v>
      </c>
      <c r="F17" s="5" t="str">
        <f t="shared" si="4"/>
        <v>0.00%</v>
      </c>
    </row>
    <row r="18">
      <c r="A18" s="3" t="s">
        <v>22</v>
      </c>
      <c r="B18" s="3" t="s">
        <v>8</v>
      </c>
      <c r="C18" s="3" t="s">
        <v>10</v>
      </c>
      <c r="D18" s="3" t="s">
        <v>9</v>
      </c>
      <c r="E18" s="3" t="s">
        <v>7</v>
      </c>
      <c r="F18" s="3" t="s">
        <v>8</v>
      </c>
    </row>
    <row r="19">
      <c r="A19" s="1" t="s">
        <v>12</v>
      </c>
      <c r="B19" s="1">
        <v>0.0</v>
      </c>
      <c r="C19" s="1">
        <v>0.0</v>
      </c>
      <c r="D19" s="1">
        <v>0.0</v>
      </c>
      <c r="E19" s="1">
        <v>0.0</v>
      </c>
      <c r="F19" s="1">
        <v>0.0</v>
      </c>
    </row>
    <row r="20">
      <c r="A20" s="1" t="s">
        <v>14</v>
      </c>
      <c r="C20" s="1">
        <v>43.0</v>
      </c>
      <c r="D20" s="1">
        <v>76.0</v>
      </c>
      <c r="E20" s="1">
        <v>43.0</v>
      </c>
      <c r="F20" s="1">
        <v>60.0</v>
      </c>
    </row>
    <row r="21">
      <c r="A21" s="1" t="s">
        <v>16</v>
      </c>
      <c r="B21" s="1">
        <v>0.0</v>
      </c>
      <c r="C21" s="1">
        <v>0.0</v>
      </c>
      <c r="D21" s="1">
        <v>3.0</v>
      </c>
      <c r="E21" s="1">
        <v>9.0</v>
      </c>
      <c r="F21" s="1">
        <v>3.0</v>
      </c>
    </row>
    <row r="22">
      <c r="A22" s="1" t="s">
        <v>18</v>
      </c>
      <c r="C22" s="1">
        <v>55.0</v>
      </c>
      <c r="D22" t="str">
        <f t="shared" ref="D22:F22" si="5">D23-(D20+D21)</f>
        <v>12</v>
      </c>
      <c r="E22" t="str">
        <f t="shared" si="5"/>
        <v>40</v>
      </c>
      <c r="F22" t="str">
        <f t="shared" si="5"/>
        <v>31</v>
      </c>
    </row>
    <row r="23">
      <c r="A23" s="1" t="s">
        <v>20</v>
      </c>
      <c r="B23" s="1">
        <v>94.0</v>
      </c>
      <c r="C23" t="str">
        <f>sum(C20:C22)</f>
        <v>98</v>
      </c>
      <c r="D23" s="1">
        <v>91.0</v>
      </c>
      <c r="E23" s="1">
        <v>92.0</v>
      </c>
      <c r="F23" s="1">
        <v>94.0</v>
      </c>
    </row>
    <row r="24">
      <c r="A24" s="3" t="s">
        <v>33</v>
      </c>
      <c r="B24" s="5" t="str">
        <f t="shared" ref="B24:F24" si="6">(B19/B23)</f>
        <v>0.00%</v>
      </c>
      <c r="C24" s="5" t="str">
        <f t="shared" si="6"/>
        <v>0.00%</v>
      </c>
      <c r="D24" s="5" t="str">
        <f t="shared" si="6"/>
        <v>0.00%</v>
      </c>
      <c r="E24" s="5" t="str">
        <f t="shared" si="6"/>
        <v>0.00%</v>
      </c>
      <c r="F24" s="5" t="str">
        <f t="shared" si="6"/>
        <v>0.00%</v>
      </c>
    </row>
    <row r="25">
      <c r="A25" s="1" t="s">
        <v>0</v>
      </c>
      <c r="B25" s="2">
        <v>41760.0</v>
      </c>
      <c r="C25" s="2">
        <v>41774.0</v>
      </c>
      <c r="D25" s="2">
        <v>41781.0</v>
      </c>
      <c r="E25" s="2">
        <v>41788.0</v>
      </c>
      <c r="F25" s="2">
        <v>41795.0</v>
      </c>
    </row>
    <row r="26">
      <c r="A26" s="1" t="s">
        <v>1</v>
      </c>
      <c r="B26" s="1" t="s">
        <v>3</v>
      </c>
      <c r="C26" s="1" t="s">
        <v>3</v>
      </c>
      <c r="D26" s="1" t="s">
        <v>3</v>
      </c>
      <c r="E26" s="1" t="s">
        <v>3</v>
      </c>
      <c r="F26" s="1" t="s">
        <v>3</v>
      </c>
    </row>
    <row r="27">
      <c r="A27" s="1" t="s">
        <v>5</v>
      </c>
      <c r="B27" s="1">
        <v>11.0</v>
      </c>
      <c r="C27" s="1">
        <v>13.0</v>
      </c>
      <c r="D27" s="1">
        <v>13.0</v>
      </c>
      <c r="E27" s="1">
        <v>15.0</v>
      </c>
      <c r="F27" s="1">
        <v>13.0</v>
      </c>
    </row>
    <row r="28">
      <c r="A28" s="3" t="s">
        <v>6</v>
      </c>
      <c r="B28" s="3" t="s">
        <v>8</v>
      </c>
      <c r="C28" s="3" t="s">
        <v>9</v>
      </c>
      <c r="D28" s="3" t="s">
        <v>8</v>
      </c>
      <c r="E28" s="3" t="s">
        <v>9</v>
      </c>
      <c r="F28" s="3" t="s">
        <v>9</v>
      </c>
    </row>
    <row r="29">
      <c r="A29" s="1" t="s">
        <v>12</v>
      </c>
      <c r="B29" s="1">
        <v>0.0</v>
      </c>
      <c r="C29" s="1">
        <v>0.0</v>
      </c>
      <c r="D29" s="1">
        <v>0.0</v>
      </c>
      <c r="E29" s="1">
        <v>2.0</v>
      </c>
      <c r="F29" s="1">
        <v>1.0</v>
      </c>
    </row>
    <row r="30">
      <c r="A30" s="1" t="s">
        <v>14</v>
      </c>
      <c r="C30" s="1">
        <v>46.0</v>
      </c>
      <c r="D30" s="1">
        <v>3.0</v>
      </c>
      <c r="E30" s="1">
        <v>51.0</v>
      </c>
      <c r="F30" s="1">
        <v>52.0</v>
      </c>
    </row>
    <row r="31">
      <c r="A31" s="1" t="s">
        <v>16</v>
      </c>
      <c r="B31" s="1">
        <v>0.0</v>
      </c>
      <c r="C31" s="1">
        <v>7.0</v>
      </c>
      <c r="D31" s="1">
        <v>93.0</v>
      </c>
      <c r="E31" s="1">
        <v>6.0</v>
      </c>
      <c r="F31" s="1">
        <v>7.0</v>
      </c>
    </row>
    <row r="32">
      <c r="A32" s="1" t="s">
        <v>18</v>
      </c>
      <c r="C32" s="1">
        <v>14.0</v>
      </c>
      <c r="D32" s="1">
        <v>5.0</v>
      </c>
      <c r="E32" t="str">
        <f t="shared" ref="E32:F32" si="7">E33-(E30+E31)</f>
        <v>10</v>
      </c>
      <c r="F32" t="str">
        <f t="shared" si="7"/>
        <v>8</v>
      </c>
    </row>
    <row r="33">
      <c r="A33" s="1" t="s">
        <v>20</v>
      </c>
      <c r="B33" s="1">
        <v>100.0</v>
      </c>
      <c r="C33" t="str">
        <f t="shared" ref="C33:D33" si="8">sum(C30:C32)</f>
        <v>67</v>
      </c>
      <c r="D33" t="str">
        <f t="shared" si="8"/>
        <v>101</v>
      </c>
      <c r="E33" s="1">
        <v>67.0</v>
      </c>
      <c r="F33" s="1">
        <v>67.0</v>
      </c>
    </row>
    <row r="34">
      <c r="A34" s="3" t="s">
        <v>33</v>
      </c>
      <c r="B34" s="5" t="str">
        <f t="shared" ref="B34:F34" si="9">(B29/B33)</f>
        <v>0.00%</v>
      </c>
      <c r="C34" s="5" t="str">
        <f t="shared" si="9"/>
        <v>0.00%</v>
      </c>
      <c r="D34" s="5" t="str">
        <f t="shared" si="9"/>
        <v>0.00%</v>
      </c>
      <c r="E34" s="5" t="str">
        <f t="shared" si="9"/>
        <v>2.99%</v>
      </c>
      <c r="F34" s="5" t="str">
        <f t="shared" si="9"/>
        <v>1.49%</v>
      </c>
    </row>
    <row r="35">
      <c r="A35" s="3" t="s">
        <v>21</v>
      </c>
      <c r="B35" s="3" t="s">
        <v>9</v>
      </c>
      <c r="C35" s="3" t="s">
        <v>7</v>
      </c>
      <c r="D35" s="3" t="s">
        <v>9</v>
      </c>
      <c r="E35" s="3" t="s">
        <v>7</v>
      </c>
      <c r="F35" s="3" t="s">
        <v>7</v>
      </c>
    </row>
    <row r="36">
      <c r="A36" s="1" t="s">
        <v>12</v>
      </c>
      <c r="B36" s="1">
        <v>0.0</v>
      </c>
      <c r="C36" s="1">
        <v>0.0</v>
      </c>
      <c r="D36" s="1">
        <v>0.0</v>
      </c>
      <c r="E36" s="1">
        <v>1.0</v>
      </c>
      <c r="F36" s="1">
        <v>2.0</v>
      </c>
    </row>
    <row r="37">
      <c r="A37" s="1" t="s">
        <v>14</v>
      </c>
      <c r="C37" s="1">
        <v>49.0</v>
      </c>
      <c r="D37" s="1">
        <v>47.0</v>
      </c>
      <c r="E37" s="1">
        <v>80.0</v>
      </c>
      <c r="F37" s="1">
        <v>79.0</v>
      </c>
    </row>
    <row r="38">
      <c r="A38" s="1" t="s">
        <v>16</v>
      </c>
      <c r="B38" s="1">
        <v>0.0</v>
      </c>
      <c r="C38" s="1">
        <v>7.0</v>
      </c>
      <c r="D38" s="1">
        <v>51.0</v>
      </c>
      <c r="E38" s="1">
        <v>7.0</v>
      </c>
      <c r="F38" s="1">
        <v>7.0</v>
      </c>
    </row>
    <row r="39">
      <c r="A39" s="1" t="s">
        <v>18</v>
      </c>
      <c r="C39" s="1">
        <v>33.0</v>
      </c>
      <c r="D39" s="1">
        <v>9.0</v>
      </c>
      <c r="E39" t="str">
        <f t="shared" ref="E39:F39" si="10">E40-(E37+E38)</f>
        <v>2</v>
      </c>
      <c r="F39" t="str">
        <f t="shared" si="10"/>
        <v>3</v>
      </c>
    </row>
    <row r="40">
      <c r="A40" s="1" t="s">
        <v>20</v>
      </c>
      <c r="B40" s="1">
        <v>101.0</v>
      </c>
      <c r="C40" t="str">
        <f t="shared" ref="C40:D40" si="11">sum(C37:C39)</f>
        <v>89</v>
      </c>
      <c r="D40" t="str">
        <f t="shared" si="11"/>
        <v>107</v>
      </c>
      <c r="E40" s="1">
        <v>89.0</v>
      </c>
      <c r="F40" s="1">
        <v>89.0</v>
      </c>
    </row>
    <row r="41">
      <c r="A41" s="3" t="s">
        <v>33</v>
      </c>
      <c r="B41" s="5" t="str">
        <f t="shared" ref="B41:F41" si="12">(B36/B40)</f>
        <v>0.00%</v>
      </c>
      <c r="C41" s="5" t="str">
        <f t="shared" si="12"/>
        <v>0.00%</v>
      </c>
      <c r="D41" s="5" t="str">
        <f t="shared" si="12"/>
        <v>0.00%</v>
      </c>
      <c r="E41" s="5" t="str">
        <f t="shared" si="12"/>
        <v>1.12%</v>
      </c>
      <c r="F41" s="5" t="str">
        <f t="shared" si="12"/>
        <v>2.25%</v>
      </c>
    </row>
    <row r="42">
      <c r="A42" s="3" t="s">
        <v>22</v>
      </c>
      <c r="B42" s="3" t="s">
        <v>9</v>
      </c>
      <c r="C42" s="3" t="s">
        <v>8</v>
      </c>
      <c r="D42" s="3" t="s">
        <v>9</v>
      </c>
      <c r="E42" s="3" t="s">
        <v>8</v>
      </c>
      <c r="F42" s="3" t="s">
        <v>8</v>
      </c>
    </row>
    <row r="43">
      <c r="A43" s="1" t="s">
        <v>12</v>
      </c>
      <c r="B43" s="1">
        <v>0.0</v>
      </c>
      <c r="C43" s="1">
        <v>0.0</v>
      </c>
      <c r="D43" s="1">
        <v>0.0</v>
      </c>
      <c r="E43" s="1">
        <v>5.0</v>
      </c>
      <c r="F43" s="1">
        <v>2.0</v>
      </c>
    </row>
    <row r="44">
      <c r="A44" s="1" t="s">
        <v>14</v>
      </c>
      <c r="C44" s="1">
        <v>59.0</v>
      </c>
      <c r="D44" s="1">
        <v>2.0</v>
      </c>
      <c r="E44" s="1">
        <v>74.0</v>
      </c>
      <c r="F44" s="1">
        <v>60.0</v>
      </c>
    </row>
    <row r="45">
      <c r="A45" s="1" t="s">
        <v>16</v>
      </c>
      <c r="B45" s="1">
        <v>0.0</v>
      </c>
      <c r="C45" s="1">
        <v>8.0</v>
      </c>
      <c r="D45" s="1">
        <v>68.0</v>
      </c>
      <c r="E45" s="1">
        <v>9.0</v>
      </c>
      <c r="F45" s="1">
        <v>12.0</v>
      </c>
    </row>
    <row r="46">
      <c r="A46" s="1" t="s">
        <v>18</v>
      </c>
      <c r="C46" s="1">
        <v>26.0</v>
      </c>
      <c r="D46" s="1">
        <v>4.0</v>
      </c>
      <c r="E46" t="str">
        <f t="shared" ref="E46:F46" si="13">E47-(E44+E45)</f>
        <v>10</v>
      </c>
      <c r="F46" t="str">
        <f t="shared" si="13"/>
        <v>21</v>
      </c>
    </row>
    <row r="47">
      <c r="A47" s="1" t="s">
        <v>20</v>
      </c>
      <c r="B47" s="1">
        <v>74.0</v>
      </c>
      <c r="C47" t="str">
        <f t="shared" ref="C47:D47" si="14">sum(C44:C46)</f>
        <v>93</v>
      </c>
      <c r="D47" t="str">
        <f t="shared" si="14"/>
        <v>74</v>
      </c>
      <c r="E47" s="1">
        <v>93.0</v>
      </c>
      <c r="F47" s="1">
        <v>93.0</v>
      </c>
    </row>
    <row r="48">
      <c r="A48" s="3" t="s">
        <v>33</v>
      </c>
      <c r="B48" s="5" t="str">
        <f t="shared" ref="B48:F48" si="15">(B43/B47)</f>
        <v>0.00%</v>
      </c>
      <c r="C48" s="5" t="str">
        <f t="shared" si="15"/>
        <v>0.00%</v>
      </c>
      <c r="D48" s="5" t="str">
        <f t="shared" si="15"/>
        <v>0.00%</v>
      </c>
      <c r="E48" s="5" t="str">
        <f t="shared" si="15"/>
        <v>5.38%</v>
      </c>
      <c r="F48" s="5" t="str">
        <f t="shared" si="15"/>
        <v>2.15%</v>
      </c>
    </row>
    <row r="49">
      <c r="A49" s="1" t="s">
        <v>0</v>
      </c>
      <c r="B49" s="2">
        <v>41761.0</v>
      </c>
      <c r="C49" s="2">
        <v>41775.0</v>
      </c>
      <c r="D49" s="2">
        <v>41783.0</v>
      </c>
      <c r="E49" s="2">
        <v>41789.0</v>
      </c>
      <c r="F49" s="2">
        <v>41796.0</v>
      </c>
    </row>
    <row r="50">
      <c r="A50" s="1" t="s">
        <v>1</v>
      </c>
      <c r="B50" s="1" t="s">
        <v>4</v>
      </c>
      <c r="C50" s="1" t="s">
        <v>4</v>
      </c>
      <c r="D50" s="1" t="s">
        <v>4</v>
      </c>
      <c r="E50" s="1" t="s">
        <v>4</v>
      </c>
      <c r="F50" s="1" t="s">
        <v>4</v>
      </c>
    </row>
    <row r="51">
      <c r="A51" s="1" t="s">
        <v>5</v>
      </c>
      <c r="B51" s="1">
        <v>10.0</v>
      </c>
      <c r="C51" s="1">
        <v>9.0</v>
      </c>
      <c r="D51" s="1">
        <v>10.0</v>
      </c>
      <c r="E51" s="1">
        <v>10.0</v>
      </c>
      <c r="F51" s="1">
        <v>10.0</v>
      </c>
    </row>
    <row r="52">
      <c r="A52" s="3" t="s">
        <v>6</v>
      </c>
      <c r="B52" s="3" t="s">
        <v>9</v>
      </c>
      <c r="C52" s="3" t="s">
        <v>7</v>
      </c>
      <c r="D52" s="3" t="s">
        <v>8</v>
      </c>
      <c r="E52" s="3" t="s">
        <v>10</v>
      </c>
      <c r="F52" s="3" t="s">
        <v>9</v>
      </c>
    </row>
    <row r="53">
      <c r="A53" s="1" t="s">
        <v>12</v>
      </c>
      <c r="B53" s="1">
        <v>0.0</v>
      </c>
      <c r="C53" s="1">
        <v>0.0</v>
      </c>
      <c r="D53" s="1">
        <v>0.0</v>
      </c>
      <c r="E53" s="1">
        <v>0.0</v>
      </c>
      <c r="F53" s="1">
        <v>1.0</v>
      </c>
    </row>
    <row r="54">
      <c r="A54" s="1" t="s">
        <v>14</v>
      </c>
      <c r="C54" s="1">
        <v>53.0</v>
      </c>
      <c r="D54" s="1">
        <v>24.0</v>
      </c>
      <c r="E54" s="1">
        <v>46.0</v>
      </c>
      <c r="F54" s="1">
        <v>59.0</v>
      </c>
    </row>
    <row r="55">
      <c r="A55" s="1" t="s">
        <v>16</v>
      </c>
      <c r="B55" s="1">
        <v>0.0</v>
      </c>
      <c r="C55" s="1">
        <v>0.0</v>
      </c>
      <c r="D55" s="1">
        <v>0.0</v>
      </c>
      <c r="E55" s="1">
        <v>0.0</v>
      </c>
      <c r="F55" s="1">
        <v>2.0</v>
      </c>
    </row>
    <row r="56">
      <c r="A56" s="1" t="s">
        <v>18</v>
      </c>
      <c r="C56" s="1">
        <v>46.0</v>
      </c>
      <c r="D56" t="str">
        <f t="shared" ref="D56:E56" si="16">D57-(D54+D55)</f>
        <v>86</v>
      </c>
      <c r="E56" t="str">
        <f t="shared" si="16"/>
        <v>50</v>
      </c>
      <c r="F56" s="1">
        <v>36.0</v>
      </c>
    </row>
    <row r="57">
      <c r="A57" s="1" t="s">
        <v>20</v>
      </c>
      <c r="B57" s="1">
        <v>100.0</v>
      </c>
      <c r="C57" t="str">
        <f>sum(C54:C56)</f>
        <v>99</v>
      </c>
      <c r="D57" s="1">
        <v>110.0</v>
      </c>
      <c r="E57" s="1">
        <v>96.0</v>
      </c>
      <c r="F57" s="1" t="str">
        <f>sum(F54:F56)</f>
        <v>97</v>
      </c>
    </row>
    <row r="58">
      <c r="A58" s="3" t="s">
        <v>33</v>
      </c>
      <c r="B58" s="5" t="str">
        <f t="shared" ref="B58:F58" si="17">(B53/B57)</f>
        <v>0.00%</v>
      </c>
      <c r="C58" s="5" t="str">
        <f t="shared" si="17"/>
        <v>0.00%</v>
      </c>
      <c r="D58" s="5" t="str">
        <f t="shared" si="17"/>
        <v>0.00%</v>
      </c>
      <c r="E58" s="5" t="str">
        <f t="shared" si="17"/>
        <v>0.00%</v>
      </c>
      <c r="F58" s="5" t="str">
        <f t="shared" si="17"/>
        <v>1.03%</v>
      </c>
    </row>
    <row r="59">
      <c r="A59" s="3" t="s">
        <v>21</v>
      </c>
      <c r="B59" s="3" t="s">
        <v>8</v>
      </c>
      <c r="C59" s="3" t="s">
        <v>9</v>
      </c>
      <c r="D59" s="3" t="s">
        <v>10</v>
      </c>
      <c r="E59" s="3" t="s">
        <v>7</v>
      </c>
      <c r="F59" s="3" t="s">
        <v>8</v>
      </c>
    </row>
    <row r="60">
      <c r="A60" s="1" t="s">
        <v>12</v>
      </c>
      <c r="B60" s="1">
        <v>0.0</v>
      </c>
      <c r="C60" s="1">
        <v>0.0</v>
      </c>
      <c r="D60" s="1">
        <v>0.0</v>
      </c>
      <c r="E60" s="1">
        <v>0.0</v>
      </c>
      <c r="F60" s="1">
        <v>0.0</v>
      </c>
    </row>
    <row r="61">
      <c r="A61" s="1" t="s">
        <v>14</v>
      </c>
      <c r="C61" s="1">
        <v>48.0</v>
      </c>
      <c r="D61" s="1">
        <v>53.0</v>
      </c>
      <c r="E61" s="1">
        <v>50.0</v>
      </c>
      <c r="F61" s="1">
        <v>58.0</v>
      </c>
    </row>
    <row r="62">
      <c r="A62" s="1" t="s">
        <v>16</v>
      </c>
      <c r="B62" s="1">
        <v>0.0</v>
      </c>
      <c r="C62" s="1">
        <v>0.0</v>
      </c>
      <c r="D62" s="1">
        <v>0.0</v>
      </c>
      <c r="E62" s="1">
        <v>1.0</v>
      </c>
      <c r="F62" s="1">
        <v>0.0</v>
      </c>
    </row>
    <row r="63">
      <c r="A63" s="1" t="s">
        <v>18</v>
      </c>
      <c r="C63" s="1">
        <v>52.0</v>
      </c>
      <c r="D63" t="str">
        <f t="shared" ref="D63:E63" si="18">D64-(D61+D62)</f>
        <v>30</v>
      </c>
      <c r="E63" t="str">
        <f t="shared" si="18"/>
        <v>40</v>
      </c>
      <c r="F63" s="1">
        <v>33.0</v>
      </c>
    </row>
    <row r="64">
      <c r="A64" s="1" t="s">
        <v>20</v>
      </c>
      <c r="B64" s="1">
        <v>94.0</v>
      </c>
      <c r="C64" t="str">
        <f>sum(C61:C63)</f>
        <v>100</v>
      </c>
      <c r="D64" s="1">
        <v>83.0</v>
      </c>
      <c r="E64" s="1">
        <v>91.0</v>
      </c>
      <c r="F64" s="1" t="str">
        <f>sum(F61:F63)</f>
        <v>91</v>
      </c>
    </row>
    <row r="65">
      <c r="A65" s="3" t="s">
        <v>33</v>
      </c>
      <c r="B65" s="5" t="str">
        <f t="shared" ref="B65:F65" si="19">(B60/B64)</f>
        <v>0.00%</v>
      </c>
      <c r="C65" s="5" t="str">
        <f t="shared" si="19"/>
        <v>0.00%</v>
      </c>
      <c r="D65" s="5" t="str">
        <f t="shared" si="19"/>
        <v>0.00%</v>
      </c>
      <c r="E65" s="5" t="str">
        <f t="shared" si="19"/>
        <v>0.00%</v>
      </c>
      <c r="F65" s="5" t="str">
        <f t="shared" si="19"/>
        <v>0.00%</v>
      </c>
    </row>
    <row r="66">
      <c r="A66" s="3" t="s">
        <v>22</v>
      </c>
      <c r="B66" s="3" t="s">
        <v>10</v>
      </c>
      <c r="C66" s="3" t="s">
        <v>8</v>
      </c>
      <c r="D66" s="3" t="s">
        <v>7</v>
      </c>
      <c r="E66" s="3" t="s">
        <v>9</v>
      </c>
      <c r="F66" s="3" t="s">
        <v>10</v>
      </c>
    </row>
    <row r="67">
      <c r="A67" s="1" t="s">
        <v>12</v>
      </c>
      <c r="B67" s="1">
        <v>0.0</v>
      </c>
      <c r="C67" s="1">
        <v>0.0</v>
      </c>
      <c r="D67" s="1">
        <v>0.0</v>
      </c>
      <c r="E67" s="1">
        <v>0.0</v>
      </c>
      <c r="F67" s="1">
        <v>0.0</v>
      </c>
    </row>
    <row r="68">
      <c r="A68" s="1" t="s">
        <v>14</v>
      </c>
      <c r="C68" s="1">
        <v>55.0</v>
      </c>
      <c r="D68" s="1">
        <v>77.0</v>
      </c>
      <c r="E68" s="1">
        <v>77.0</v>
      </c>
      <c r="F68" s="1">
        <v>53.0</v>
      </c>
    </row>
    <row r="69">
      <c r="A69" s="1" t="s">
        <v>16</v>
      </c>
      <c r="B69" s="1">
        <v>0.0</v>
      </c>
      <c r="C69" s="1">
        <v>0.0</v>
      </c>
      <c r="D69" s="1">
        <v>0.0</v>
      </c>
      <c r="E69" s="1">
        <v>1.0</v>
      </c>
      <c r="F69" s="1">
        <v>1.0</v>
      </c>
    </row>
    <row r="70">
      <c r="A70" s="1" t="s">
        <v>18</v>
      </c>
      <c r="C70" s="1">
        <v>39.0</v>
      </c>
      <c r="D70" t="str">
        <f t="shared" ref="D70:E70" si="20">D71-(D68+D69)</f>
        <v>15</v>
      </c>
      <c r="E70" t="str">
        <f t="shared" si="20"/>
        <v>26</v>
      </c>
      <c r="F70" s="1">
        <v>43.0</v>
      </c>
    </row>
    <row r="71">
      <c r="A71" s="1" t="s">
        <v>20</v>
      </c>
      <c r="B71" s="1">
        <v>93.0</v>
      </c>
      <c r="C71" t="str">
        <f>sum(C68:C70)</f>
        <v>94</v>
      </c>
      <c r="D71" s="1">
        <v>92.0</v>
      </c>
      <c r="E71" s="1">
        <v>104.0</v>
      </c>
      <c r="F71" s="1" t="str">
        <f>sum(F68:F70)</f>
        <v>97</v>
      </c>
    </row>
    <row r="72">
      <c r="A72" s="3" t="s">
        <v>33</v>
      </c>
      <c r="B72" s="5" t="str">
        <f t="shared" ref="B72:F72" si="21">(B67/B71)</f>
        <v>0.00%</v>
      </c>
      <c r="C72" s="5" t="str">
        <f t="shared" si="21"/>
        <v>0.00%</v>
      </c>
      <c r="D72" s="5" t="str">
        <f t="shared" si="21"/>
        <v>0.00%</v>
      </c>
      <c r="E72" s="5" t="str">
        <f t="shared" si="21"/>
        <v>0.00%</v>
      </c>
      <c r="F72" s="5" t="str">
        <f t="shared" si="21"/>
        <v>0.00%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sheetData>
    <row r="1">
      <c r="A1" s="1" t="s">
        <v>0</v>
      </c>
      <c r="B1" s="2">
        <v>41759.0</v>
      </c>
      <c r="C1" s="2">
        <v>41773.0</v>
      </c>
      <c r="D1" s="2">
        <v>41780.0</v>
      </c>
      <c r="E1" s="2">
        <v>41787.0</v>
      </c>
      <c r="F1" s="2">
        <v>41794.0</v>
      </c>
      <c r="G1" s="1" t="s">
        <v>0</v>
      </c>
      <c r="H1" s="1" t="s">
        <v>1</v>
      </c>
      <c r="I1" s="1" t="s">
        <v>5</v>
      </c>
      <c r="J1" s="3" t="s">
        <v>6</v>
      </c>
      <c r="K1" s="1" t="s">
        <v>12</v>
      </c>
      <c r="L1" s="1" t="s">
        <v>14</v>
      </c>
      <c r="M1" s="1" t="s">
        <v>16</v>
      </c>
      <c r="N1" s="1" t="s">
        <v>18</v>
      </c>
      <c r="O1" s="1" t="s">
        <v>20</v>
      </c>
      <c r="P1" s="5" t="s">
        <v>33</v>
      </c>
      <c r="Q1" s="3" t="s">
        <v>21</v>
      </c>
      <c r="R1" s="1" t="s">
        <v>12</v>
      </c>
      <c r="S1" s="1" t="s">
        <v>14</v>
      </c>
      <c r="T1" s="1" t="s">
        <v>16</v>
      </c>
      <c r="U1" s="1" t="s">
        <v>18</v>
      </c>
      <c r="V1" s="1" t="s">
        <v>20</v>
      </c>
      <c r="W1" s="3" t="s">
        <v>33</v>
      </c>
      <c r="X1" s="3" t="s">
        <v>22</v>
      </c>
      <c r="Y1" s="1" t="s">
        <v>12</v>
      </c>
      <c r="Z1" s="1" t="s">
        <v>14</v>
      </c>
      <c r="AA1" s="1" t="s">
        <v>16</v>
      </c>
      <c r="AB1" s="1" t="s">
        <v>18</v>
      </c>
      <c r="AC1" s="1" t="s">
        <v>20</v>
      </c>
      <c r="AD1" s="3" t="s">
        <v>33</v>
      </c>
    </row>
    <row r="2">
      <c r="A2" s="1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2">
        <v>41759.0</v>
      </c>
      <c r="H2" s="1" t="s">
        <v>2</v>
      </c>
      <c r="I2" s="1">
        <v>9.5</v>
      </c>
      <c r="J2" s="3" t="s">
        <v>7</v>
      </c>
      <c r="K2" s="1">
        <v>0.0</v>
      </c>
      <c r="M2" s="1">
        <v>0.0</v>
      </c>
      <c r="O2" s="1">
        <v>90.0</v>
      </c>
      <c r="P2" s="5" t="str">
        <f t="shared" ref="P2:P6" si="1">(K2/O2)</f>
        <v>0.00%</v>
      </c>
      <c r="Q2" s="3" t="s">
        <v>10</v>
      </c>
      <c r="R2" s="1">
        <v>0.0</v>
      </c>
      <c r="T2" s="1">
        <v>0.0</v>
      </c>
      <c r="V2" s="1">
        <v>89.0</v>
      </c>
      <c r="W2" s="5" t="str">
        <f t="shared" ref="W2:W6" si="2">(R2/V2)</f>
        <v>0.00%</v>
      </c>
      <c r="X2" s="3" t="s">
        <v>8</v>
      </c>
      <c r="Y2" s="1">
        <v>0.0</v>
      </c>
      <c r="AA2" s="1">
        <v>0.0</v>
      </c>
      <c r="AC2" s="1">
        <v>94.0</v>
      </c>
      <c r="AD2" s="5" t="str">
        <f t="shared" ref="AD2:AD6" si="3">(Y2/AC2)</f>
        <v>0.00%</v>
      </c>
    </row>
    <row r="3">
      <c r="A3" s="1" t="s">
        <v>5</v>
      </c>
      <c r="B3" s="1">
        <v>9.5</v>
      </c>
      <c r="C3" s="1">
        <v>9.0</v>
      </c>
      <c r="D3" s="1">
        <v>10.0</v>
      </c>
      <c r="E3" s="1">
        <v>13.0</v>
      </c>
      <c r="F3" s="1">
        <v>8.0</v>
      </c>
      <c r="G3" s="2">
        <v>41773.0</v>
      </c>
      <c r="H3" s="1" t="s">
        <v>2</v>
      </c>
      <c r="I3" s="1">
        <v>9.0</v>
      </c>
      <c r="J3" s="3" t="s">
        <v>10</v>
      </c>
      <c r="K3" s="1">
        <v>0.0</v>
      </c>
      <c r="L3" s="1">
        <v>31.0</v>
      </c>
      <c r="M3" s="1">
        <v>0.0</v>
      </c>
      <c r="N3" s="1">
        <v>28.0</v>
      </c>
      <c r="O3" t="str">
        <f>sum(L3:N3)</f>
        <v>59</v>
      </c>
      <c r="P3" s="5" t="str">
        <f t="shared" si="1"/>
        <v>0.00%</v>
      </c>
      <c r="Q3" s="3" t="s">
        <v>7</v>
      </c>
      <c r="R3" s="1">
        <v>0.0</v>
      </c>
      <c r="S3" s="1">
        <v>25.0</v>
      </c>
      <c r="T3" s="1">
        <v>0.0</v>
      </c>
      <c r="U3" s="1">
        <v>72.0</v>
      </c>
      <c r="V3" t="str">
        <f>sum(S3:U3)</f>
        <v>97</v>
      </c>
      <c r="W3" s="5" t="str">
        <f t="shared" si="2"/>
        <v>0.00%</v>
      </c>
      <c r="X3" s="3" t="s">
        <v>10</v>
      </c>
      <c r="Y3" s="1">
        <v>0.0</v>
      </c>
      <c r="Z3" s="1">
        <v>43.0</v>
      </c>
      <c r="AA3" s="1">
        <v>0.0</v>
      </c>
      <c r="AB3" s="1">
        <v>55.0</v>
      </c>
      <c r="AC3" t="str">
        <f>sum(Z3:AB3)</f>
        <v>98</v>
      </c>
      <c r="AD3" s="5" t="str">
        <f t="shared" si="3"/>
        <v>0.00%</v>
      </c>
    </row>
    <row r="4">
      <c r="A4" s="3" t="s">
        <v>6</v>
      </c>
      <c r="B4" s="3" t="s">
        <v>7</v>
      </c>
      <c r="C4" s="3" t="s">
        <v>10</v>
      </c>
      <c r="D4" s="3" t="s">
        <v>8</v>
      </c>
      <c r="E4" s="3" t="s">
        <v>9</v>
      </c>
      <c r="F4" s="3" t="s">
        <v>7</v>
      </c>
      <c r="G4" s="2">
        <v>41780.0</v>
      </c>
      <c r="H4" s="1" t="s">
        <v>2</v>
      </c>
      <c r="I4" s="1">
        <v>10.0</v>
      </c>
      <c r="J4" s="3" t="s">
        <v>8</v>
      </c>
      <c r="K4" s="1">
        <v>0.0</v>
      </c>
      <c r="L4" s="1">
        <v>40.0</v>
      </c>
      <c r="M4" s="1">
        <v>3.0</v>
      </c>
      <c r="N4" t="str">
        <f t="shared" ref="N4:N6" si="4">O4-(L4+M4)</f>
        <v>48</v>
      </c>
      <c r="O4" s="1">
        <v>91.0</v>
      </c>
      <c r="P4" s="5" t="str">
        <f t="shared" si="1"/>
        <v>0.00%</v>
      </c>
      <c r="Q4" s="3" t="s">
        <v>8</v>
      </c>
      <c r="R4" s="1">
        <v>0.0</v>
      </c>
      <c r="S4" s="1">
        <v>16.0</v>
      </c>
      <c r="T4" s="1">
        <v>2.0</v>
      </c>
      <c r="U4" t="str">
        <f t="shared" ref="U4:U6" si="5">V4-(S4+T4)</f>
        <v>66</v>
      </c>
      <c r="V4" s="1">
        <v>84.0</v>
      </c>
      <c r="W4" s="5" t="str">
        <f t="shared" si="2"/>
        <v>0.00%</v>
      </c>
      <c r="X4" s="3" t="s">
        <v>9</v>
      </c>
      <c r="Y4" s="1">
        <v>0.0</v>
      </c>
      <c r="Z4" s="1">
        <v>76.0</v>
      </c>
      <c r="AA4" s="1">
        <v>3.0</v>
      </c>
      <c r="AB4" t="str">
        <f t="shared" ref="AB4:AB6" si="6">AC4-(Z4+AA4)</f>
        <v>12</v>
      </c>
      <c r="AC4" s="1">
        <v>91.0</v>
      </c>
      <c r="AD4" s="5" t="str">
        <f t="shared" si="3"/>
        <v>0.00%</v>
      </c>
    </row>
    <row r="5">
      <c r="A5" s="1" t="s">
        <v>12</v>
      </c>
      <c r="B5" s="1">
        <v>0.0</v>
      </c>
      <c r="C5" s="1">
        <v>0.0</v>
      </c>
      <c r="D5" s="1">
        <v>0.0</v>
      </c>
      <c r="E5" s="1">
        <v>0.0</v>
      </c>
      <c r="F5" s="1">
        <v>0.0</v>
      </c>
      <c r="G5" s="2">
        <v>41787.0</v>
      </c>
      <c r="H5" s="1" t="s">
        <v>2</v>
      </c>
      <c r="I5" s="1">
        <v>13.0</v>
      </c>
      <c r="J5" s="3" t="s">
        <v>9</v>
      </c>
      <c r="K5" s="1">
        <v>0.0</v>
      </c>
      <c r="L5" s="1">
        <v>54.0</v>
      </c>
      <c r="M5" s="1">
        <v>15.0</v>
      </c>
      <c r="N5" t="str">
        <f t="shared" si="4"/>
        <v>28</v>
      </c>
      <c r="O5" s="1">
        <v>97.0</v>
      </c>
      <c r="P5" s="5" t="str">
        <f t="shared" si="1"/>
        <v>0.00%</v>
      </c>
      <c r="Q5" s="3" t="s">
        <v>9</v>
      </c>
      <c r="R5" s="1">
        <v>0.0</v>
      </c>
      <c r="S5" s="1">
        <v>27.0</v>
      </c>
      <c r="T5" s="1">
        <v>0.0</v>
      </c>
      <c r="U5" t="str">
        <f t="shared" si="5"/>
        <v>58</v>
      </c>
      <c r="V5" s="1">
        <v>85.0</v>
      </c>
      <c r="W5" s="5" t="str">
        <f t="shared" si="2"/>
        <v>0.00%</v>
      </c>
      <c r="X5" s="3" t="s">
        <v>7</v>
      </c>
      <c r="Y5" s="1">
        <v>0.0</v>
      </c>
      <c r="Z5" s="1">
        <v>43.0</v>
      </c>
      <c r="AA5" s="1">
        <v>9.0</v>
      </c>
      <c r="AB5" t="str">
        <f t="shared" si="6"/>
        <v>40</v>
      </c>
      <c r="AC5" s="1">
        <v>92.0</v>
      </c>
      <c r="AD5" s="5" t="str">
        <f t="shared" si="3"/>
        <v>0.00%</v>
      </c>
    </row>
    <row r="6">
      <c r="A6" s="1" t="s">
        <v>14</v>
      </c>
      <c r="C6" s="1">
        <v>31.0</v>
      </c>
      <c r="D6" s="1">
        <v>40.0</v>
      </c>
      <c r="E6" s="1">
        <v>54.0</v>
      </c>
      <c r="F6" s="1">
        <v>43.0</v>
      </c>
      <c r="G6" s="2">
        <v>41794.0</v>
      </c>
      <c r="H6" s="1" t="s">
        <v>2</v>
      </c>
      <c r="I6" s="1">
        <v>8.0</v>
      </c>
      <c r="J6" s="3" t="s">
        <v>7</v>
      </c>
      <c r="K6" s="1">
        <v>0.0</v>
      </c>
      <c r="L6" s="1">
        <v>43.0</v>
      </c>
      <c r="M6" s="1">
        <v>15.0</v>
      </c>
      <c r="N6" t="str">
        <f t="shared" si="4"/>
        <v>32</v>
      </c>
      <c r="O6" s="1">
        <v>90.0</v>
      </c>
      <c r="P6" s="5" t="str">
        <f t="shared" si="1"/>
        <v>0.00%</v>
      </c>
      <c r="Q6" s="3" t="s">
        <v>10</v>
      </c>
      <c r="R6" s="1">
        <v>0.0</v>
      </c>
      <c r="S6" s="1">
        <v>55.0</v>
      </c>
      <c r="T6" s="1">
        <v>11.0</v>
      </c>
      <c r="U6" t="str">
        <f t="shared" si="5"/>
        <v>23</v>
      </c>
      <c r="V6" s="1">
        <v>89.0</v>
      </c>
      <c r="W6" s="5" t="str">
        <f t="shared" si="2"/>
        <v>0.00%</v>
      </c>
      <c r="X6" s="3" t="s">
        <v>8</v>
      </c>
      <c r="Y6" s="1">
        <v>0.0</v>
      </c>
      <c r="Z6" s="1">
        <v>60.0</v>
      </c>
      <c r="AA6" s="1">
        <v>3.0</v>
      </c>
      <c r="AB6" t="str">
        <f t="shared" si="6"/>
        <v>31</v>
      </c>
      <c r="AC6" s="1">
        <v>94.0</v>
      </c>
      <c r="AD6" s="5" t="str">
        <f t="shared" si="3"/>
        <v>0.00%</v>
      </c>
    </row>
    <row r="7">
      <c r="A7" s="1" t="s">
        <v>16</v>
      </c>
      <c r="B7" s="1">
        <v>0.0</v>
      </c>
      <c r="C7" s="1">
        <v>0.0</v>
      </c>
      <c r="D7" s="1">
        <v>3.0</v>
      </c>
      <c r="E7" s="1">
        <v>15.0</v>
      </c>
      <c r="F7" s="1">
        <v>15.0</v>
      </c>
    </row>
    <row r="8">
      <c r="A8" s="1" t="s">
        <v>18</v>
      </c>
      <c r="C8" s="1">
        <v>28.0</v>
      </c>
      <c r="D8" t="str">
        <f t="shared" ref="D8:F8" si="7">D9-(D6+D7)</f>
        <v>48</v>
      </c>
      <c r="E8" t="str">
        <f t="shared" si="7"/>
        <v>28</v>
      </c>
      <c r="F8" t="str">
        <f t="shared" si="7"/>
        <v>32</v>
      </c>
    </row>
    <row r="9">
      <c r="A9" s="1" t="s">
        <v>20</v>
      </c>
      <c r="B9" s="1">
        <v>90.0</v>
      </c>
      <c r="C9" t="str">
        <f>sum(C6:C8)</f>
        <v>59</v>
      </c>
      <c r="D9" s="1">
        <v>91.0</v>
      </c>
      <c r="E9" s="1">
        <v>97.0</v>
      </c>
      <c r="F9" s="1">
        <v>90.0</v>
      </c>
    </row>
    <row r="10">
      <c r="A10" s="5" t="s">
        <v>33</v>
      </c>
      <c r="B10" s="5" t="str">
        <f t="shared" ref="B10:F10" si="8">(B5/B9)</f>
        <v>0.00%</v>
      </c>
      <c r="C10" s="5" t="str">
        <f t="shared" si="8"/>
        <v>0.00%</v>
      </c>
      <c r="D10" s="5" t="str">
        <f t="shared" si="8"/>
        <v>0.00%</v>
      </c>
      <c r="E10" s="5" t="str">
        <f t="shared" si="8"/>
        <v>0.00%</v>
      </c>
      <c r="F10" s="5" t="str">
        <f t="shared" si="8"/>
        <v>0.00%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>
      <c r="A11" s="3" t="s">
        <v>21</v>
      </c>
      <c r="B11" s="3" t="s">
        <v>10</v>
      </c>
      <c r="C11" s="3" t="s">
        <v>7</v>
      </c>
      <c r="D11" s="3" t="s">
        <v>8</v>
      </c>
      <c r="E11" s="3" t="s">
        <v>9</v>
      </c>
      <c r="F11" s="3" t="s">
        <v>10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>
      <c r="A12" s="1" t="s">
        <v>12</v>
      </c>
      <c r="B12" s="1">
        <v>0.0</v>
      </c>
      <c r="C12" s="1">
        <v>0.0</v>
      </c>
      <c r="D12" s="1">
        <v>0.0</v>
      </c>
      <c r="E12" s="1">
        <v>0.0</v>
      </c>
      <c r="F12" s="1">
        <v>0.0</v>
      </c>
    </row>
    <row r="13">
      <c r="A13" s="1" t="s">
        <v>14</v>
      </c>
      <c r="C13" s="1">
        <v>25.0</v>
      </c>
      <c r="D13" s="1">
        <v>16.0</v>
      </c>
      <c r="E13" s="1">
        <v>27.0</v>
      </c>
      <c r="F13" s="1">
        <v>55.0</v>
      </c>
    </row>
    <row r="14">
      <c r="A14" s="1" t="s">
        <v>16</v>
      </c>
      <c r="B14" s="1">
        <v>0.0</v>
      </c>
      <c r="C14" s="1">
        <v>0.0</v>
      </c>
      <c r="D14" s="1">
        <v>2.0</v>
      </c>
      <c r="E14" s="1">
        <v>0.0</v>
      </c>
      <c r="F14" s="1">
        <v>11.0</v>
      </c>
    </row>
    <row r="15">
      <c r="A15" s="1" t="s">
        <v>18</v>
      </c>
      <c r="C15" s="1">
        <v>72.0</v>
      </c>
      <c r="D15" t="str">
        <f t="shared" ref="D15:F15" si="9">D16-(D13+D14)</f>
        <v>66</v>
      </c>
      <c r="E15" t="str">
        <f t="shared" si="9"/>
        <v>58</v>
      </c>
      <c r="F15" t="str">
        <f t="shared" si="9"/>
        <v>23</v>
      </c>
    </row>
    <row r="16">
      <c r="A16" s="1" t="s">
        <v>20</v>
      </c>
      <c r="B16" s="1">
        <v>89.0</v>
      </c>
      <c r="C16" t="str">
        <f>sum(C13:C15)</f>
        <v>97</v>
      </c>
      <c r="D16" s="1">
        <v>84.0</v>
      </c>
      <c r="E16" s="1">
        <v>85.0</v>
      </c>
      <c r="F16" s="1">
        <v>89.0</v>
      </c>
    </row>
    <row r="17">
      <c r="A17" s="3" t="s">
        <v>33</v>
      </c>
      <c r="B17" s="5" t="str">
        <f t="shared" ref="B17:F17" si="10">(B12/B16)</f>
        <v>0.00%</v>
      </c>
      <c r="C17" s="5" t="str">
        <f t="shared" si="10"/>
        <v>0.00%</v>
      </c>
      <c r="D17" s="5" t="str">
        <f t="shared" si="10"/>
        <v>0.00%</v>
      </c>
      <c r="E17" s="5" t="str">
        <f t="shared" si="10"/>
        <v>0.00%</v>
      </c>
      <c r="F17" s="5" t="str">
        <f t="shared" si="10"/>
        <v>0.00%</v>
      </c>
    </row>
    <row r="18">
      <c r="A18" s="3" t="s">
        <v>22</v>
      </c>
      <c r="B18" s="3" t="s">
        <v>8</v>
      </c>
      <c r="C18" s="3" t="s">
        <v>10</v>
      </c>
      <c r="D18" s="3" t="s">
        <v>9</v>
      </c>
      <c r="E18" s="3" t="s">
        <v>7</v>
      </c>
      <c r="F18" s="3" t="s">
        <v>8</v>
      </c>
    </row>
    <row r="19">
      <c r="A19" s="1" t="s">
        <v>12</v>
      </c>
      <c r="B19" s="1">
        <v>0.0</v>
      </c>
      <c r="C19" s="1">
        <v>0.0</v>
      </c>
      <c r="D19" s="1">
        <v>0.0</v>
      </c>
      <c r="E19" s="1">
        <v>0.0</v>
      </c>
      <c r="F19" s="1">
        <v>0.0</v>
      </c>
    </row>
    <row r="20">
      <c r="A20" s="1" t="s">
        <v>14</v>
      </c>
      <c r="C20" s="1">
        <v>43.0</v>
      </c>
      <c r="D20" s="1">
        <v>76.0</v>
      </c>
      <c r="E20" s="1">
        <v>43.0</v>
      </c>
      <c r="F20" s="1">
        <v>60.0</v>
      </c>
    </row>
    <row r="21">
      <c r="A21" s="1" t="s">
        <v>16</v>
      </c>
      <c r="B21" s="1">
        <v>0.0</v>
      </c>
      <c r="C21" s="1">
        <v>0.0</v>
      </c>
      <c r="D21" s="1">
        <v>3.0</v>
      </c>
      <c r="E21" s="1">
        <v>9.0</v>
      </c>
      <c r="F21" s="1">
        <v>3.0</v>
      </c>
    </row>
    <row r="22">
      <c r="A22" s="1" t="s">
        <v>18</v>
      </c>
      <c r="C22" s="1">
        <v>55.0</v>
      </c>
      <c r="D22" t="str">
        <f t="shared" ref="D22:F22" si="11">D23-(D20+D21)</f>
        <v>12</v>
      </c>
      <c r="E22" t="str">
        <f t="shared" si="11"/>
        <v>40</v>
      </c>
      <c r="F22" t="str">
        <f t="shared" si="11"/>
        <v>31</v>
      </c>
    </row>
    <row r="23">
      <c r="A23" s="1" t="s">
        <v>20</v>
      </c>
      <c r="B23" s="1">
        <v>94.0</v>
      </c>
      <c r="C23" t="str">
        <f>sum(C20:C22)</f>
        <v>98</v>
      </c>
      <c r="D23" s="1">
        <v>91.0</v>
      </c>
      <c r="E23" s="1">
        <v>92.0</v>
      </c>
      <c r="F23" s="1">
        <v>94.0</v>
      </c>
    </row>
    <row r="24">
      <c r="A24" s="3" t="s">
        <v>33</v>
      </c>
      <c r="B24" s="5" t="str">
        <f t="shared" ref="B24:F24" si="12">(B19/B23)</f>
        <v>0.00%</v>
      </c>
      <c r="C24" s="5" t="str">
        <f t="shared" si="12"/>
        <v>0.00%</v>
      </c>
      <c r="D24" s="5" t="str">
        <f t="shared" si="12"/>
        <v>0.00%</v>
      </c>
      <c r="E24" s="5" t="str">
        <f t="shared" si="12"/>
        <v>0.00%</v>
      </c>
      <c r="F24" s="5" t="str">
        <f t="shared" si="12"/>
        <v>0.00%</v>
      </c>
    </row>
    <row r="25">
      <c r="A25" s="1" t="s">
        <v>0</v>
      </c>
      <c r="B25" s="2">
        <v>41760.0</v>
      </c>
      <c r="C25" s="2">
        <v>41774.0</v>
      </c>
      <c r="D25" s="2">
        <v>41781.0</v>
      </c>
      <c r="E25" s="2">
        <v>41788.0</v>
      </c>
      <c r="F25" s="2">
        <v>41795.0</v>
      </c>
    </row>
    <row r="26">
      <c r="A26" s="1" t="s">
        <v>1</v>
      </c>
      <c r="B26" s="1" t="s">
        <v>3</v>
      </c>
      <c r="C26" s="1" t="s">
        <v>3</v>
      </c>
      <c r="D26" s="1" t="s">
        <v>3</v>
      </c>
      <c r="E26" s="1" t="s">
        <v>3</v>
      </c>
      <c r="F26" s="1" t="s">
        <v>3</v>
      </c>
    </row>
    <row r="27">
      <c r="A27" s="1" t="s">
        <v>5</v>
      </c>
      <c r="B27" s="1">
        <v>11.0</v>
      </c>
      <c r="C27" s="1">
        <v>13.0</v>
      </c>
      <c r="D27" s="1">
        <v>13.0</v>
      </c>
      <c r="E27" s="1">
        <v>15.0</v>
      </c>
      <c r="F27" s="1">
        <v>13.0</v>
      </c>
    </row>
    <row r="28">
      <c r="A28" s="3" t="s">
        <v>6</v>
      </c>
      <c r="B28" s="3" t="s">
        <v>8</v>
      </c>
      <c r="C28" s="3" t="s">
        <v>9</v>
      </c>
      <c r="D28" s="3" t="s">
        <v>8</v>
      </c>
      <c r="E28" s="3" t="s">
        <v>9</v>
      </c>
      <c r="F28" s="3" t="s">
        <v>9</v>
      </c>
    </row>
    <row r="29">
      <c r="A29" s="1" t="s">
        <v>12</v>
      </c>
      <c r="B29" s="1">
        <v>0.0</v>
      </c>
      <c r="C29" s="1">
        <v>0.0</v>
      </c>
      <c r="D29" s="1">
        <v>0.0</v>
      </c>
      <c r="E29" s="1">
        <v>2.0</v>
      </c>
      <c r="F29" s="1">
        <v>1.0</v>
      </c>
    </row>
    <row r="30">
      <c r="A30" s="1" t="s">
        <v>14</v>
      </c>
      <c r="C30" s="1">
        <v>46.0</v>
      </c>
      <c r="D30" s="1">
        <v>3.0</v>
      </c>
      <c r="E30" s="1">
        <v>51.0</v>
      </c>
      <c r="F30" s="1">
        <v>52.0</v>
      </c>
    </row>
    <row r="31">
      <c r="A31" s="1" t="s">
        <v>16</v>
      </c>
      <c r="B31" s="1">
        <v>0.0</v>
      </c>
      <c r="C31" s="1">
        <v>7.0</v>
      </c>
      <c r="D31" s="1">
        <v>93.0</v>
      </c>
      <c r="E31" s="1">
        <v>6.0</v>
      </c>
      <c r="F31" s="1">
        <v>7.0</v>
      </c>
    </row>
    <row r="32">
      <c r="A32" s="1" t="s">
        <v>18</v>
      </c>
      <c r="C32" s="1">
        <v>14.0</v>
      </c>
      <c r="D32" s="1">
        <v>5.0</v>
      </c>
      <c r="E32" t="str">
        <f t="shared" ref="E32:F32" si="13">E33-(E30+E31)</f>
        <v>10</v>
      </c>
      <c r="F32" t="str">
        <f t="shared" si="13"/>
        <v>8</v>
      </c>
    </row>
    <row r="33">
      <c r="A33" s="1" t="s">
        <v>20</v>
      </c>
      <c r="B33" s="1">
        <v>100.0</v>
      </c>
      <c r="C33" t="str">
        <f t="shared" ref="C33:D33" si="14">sum(C30:C32)</f>
        <v>67</v>
      </c>
      <c r="D33" t="str">
        <f t="shared" si="14"/>
        <v>101</v>
      </c>
      <c r="E33" s="1">
        <v>67.0</v>
      </c>
      <c r="F33" s="1">
        <v>67.0</v>
      </c>
    </row>
    <row r="34">
      <c r="A34" s="3" t="s">
        <v>33</v>
      </c>
      <c r="B34" s="5" t="str">
        <f t="shared" ref="B34:F34" si="15">(B29/B33)</f>
        <v>0.00%</v>
      </c>
      <c r="C34" s="5" t="str">
        <f t="shared" si="15"/>
        <v>0.00%</v>
      </c>
      <c r="D34" s="5" t="str">
        <f t="shared" si="15"/>
        <v>0.00%</v>
      </c>
      <c r="E34" s="5" t="str">
        <f t="shared" si="15"/>
        <v>2.99%</v>
      </c>
      <c r="F34" s="5" t="str">
        <f t="shared" si="15"/>
        <v>1.49%</v>
      </c>
    </row>
    <row r="35">
      <c r="A35" s="3" t="s">
        <v>21</v>
      </c>
      <c r="B35" s="3" t="s">
        <v>9</v>
      </c>
      <c r="C35" s="3" t="s">
        <v>7</v>
      </c>
      <c r="D35" s="3" t="s">
        <v>9</v>
      </c>
      <c r="E35" s="3" t="s">
        <v>7</v>
      </c>
      <c r="F35" s="3" t="s">
        <v>7</v>
      </c>
    </row>
    <row r="36">
      <c r="A36" s="1" t="s">
        <v>12</v>
      </c>
      <c r="B36" s="1">
        <v>0.0</v>
      </c>
      <c r="C36" s="1">
        <v>0.0</v>
      </c>
      <c r="D36" s="1">
        <v>0.0</v>
      </c>
      <c r="E36" s="1">
        <v>1.0</v>
      </c>
      <c r="F36" s="1">
        <v>2.0</v>
      </c>
    </row>
    <row r="37">
      <c r="A37" s="1" t="s">
        <v>14</v>
      </c>
      <c r="C37" s="1">
        <v>49.0</v>
      </c>
      <c r="D37" s="1">
        <v>47.0</v>
      </c>
      <c r="E37" s="1">
        <v>80.0</v>
      </c>
      <c r="F37" s="1">
        <v>79.0</v>
      </c>
    </row>
    <row r="38">
      <c r="A38" s="1" t="s">
        <v>16</v>
      </c>
      <c r="B38" s="1">
        <v>0.0</v>
      </c>
      <c r="C38" s="1">
        <v>7.0</v>
      </c>
      <c r="D38" s="1">
        <v>51.0</v>
      </c>
      <c r="E38" s="1">
        <v>7.0</v>
      </c>
      <c r="F38" s="1">
        <v>7.0</v>
      </c>
    </row>
    <row r="39">
      <c r="A39" s="1" t="s">
        <v>18</v>
      </c>
      <c r="C39" s="1">
        <v>33.0</v>
      </c>
      <c r="D39" s="1">
        <v>9.0</v>
      </c>
      <c r="E39" t="str">
        <f t="shared" ref="E39:F39" si="16">E40-(E37+E38)</f>
        <v>2</v>
      </c>
      <c r="F39" t="str">
        <f t="shared" si="16"/>
        <v>3</v>
      </c>
    </row>
    <row r="40">
      <c r="A40" s="1" t="s">
        <v>20</v>
      </c>
      <c r="B40" s="1">
        <v>101.0</v>
      </c>
      <c r="C40" t="str">
        <f t="shared" ref="C40:D40" si="17">sum(C37:C39)</f>
        <v>89</v>
      </c>
      <c r="D40" t="str">
        <f t="shared" si="17"/>
        <v>107</v>
      </c>
      <c r="E40" s="1">
        <v>89.0</v>
      </c>
      <c r="F40" s="1">
        <v>89.0</v>
      </c>
    </row>
    <row r="41">
      <c r="A41" s="3" t="s">
        <v>33</v>
      </c>
      <c r="B41" s="5" t="str">
        <f t="shared" ref="B41:F41" si="18">(B36/B40)</f>
        <v>0.00%</v>
      </c>
      <c r="C41" s="5" t="str">
        <f t="shared" si="18"/>
        <v>0.00%</v>
      </c>
      <c r="D41" s="5" t="str">
        <f t="shared" si="18"/>
        <v>0.00%</v>
      </c>
      <c r="E41" s="5" t="str">
        <f t="shared" si="18"/>
        <v>1.12%</v>
      </c>
      <c r="F41" s="5" t="str">
        <f t="shared" si="18"/>
        <v>2.25%</v>
      </c>
    </row>
    <row r="42">
      <c r="A42" s="3" t="s">
        <v>22</v>
      </c>
      <c r="B42" s="3" t="s">
        <v>9</v>
      </c>
      <c r="C42" s="3" t="s">
        <v>8</v>
      </c>
      <c r="D42" s="3" t="s">
        <v>9</v>
      </c>
      <c r="E42" s="3" t="s">
        <v>8</v>
      </c>
      <c r="F42" s="3" t="s">
        <v>8</v>
      </c>
    </row>
    <row r="43">
      <c r="A43" s="1" t="s">
        <v>12</v>
      </c>
      <c r="B43" s="1">
        <v>0.0</v>
      </c>
      <c r="C43" s="1">
        <v>0.0</v>
      </c>
      <c r="D43" s="1">
        <v>0.0</v>
      </c>
      <c r="E43" s="1">
        <v>5.0</v>
      </c>
      <c r="F43" s="1">
        <v>2.0</v>
      </c>
    </row>
    <row r="44">
      <c r="A44" s="1" t="s">
        <v>14</v>
      </c>
      <c r="C44" s="1">
        <v>59.0</v>
      </c>
      <c r="D44" s="1">
        <v>2.0</v>
      </c>
      <c r="E44" s="1">
        <v>74.0</v>
      </c>
      <c r="F44" s="1">
        <v>60.0</v>
      </c>
    </row>
    <row r="45">
      <c r="A45" s="1" t="s">
        <v>16</v>
      </c>
      <c r="B45" s="1">
        <v>0.0</v>
      </c>
      <c r="C45" s="1">
        <v>8.0</v>
      </c>
      <c r="D45" s="1">
        <v>68.0</v>
      </c>
      <c r="E45" s="1">
        <v>9.0</v>
      </c>
      <c r="F45" s="1">
        <v>12.0</v>
      </c>
    </row>
    <row r="46">
      <c r="A46" s="1" t="s">
        <v>18</v>
      </c>
      <c r="C46" s="1">
        <v>26.0</v>
      </c>
      <c r="D46" s="1">
        <v>4.0</v>
      </c>
      <c r="E46" t="str">
        <f t="shared" ref="E46:F46" si="19">E47-(E44+E45)</f>
        <v>10</v>
      </c>
      <c r="F46" t="str">
        <f t="shared" si="19"/>
        <v>21</v>
      </c>
    </row>
    <row r="47">
      <c r="A47" s="1" t="s">
        <v>20</v>
      </c>
      <c r="B47" s="1">
        <v>74.0</v>
      </c>
      <c r="C47" t="str">
        <f t="shared" ref="C47:D47" si="20">sum(C44:C46)</f>
        <v>93</v>
      </c>
      <c r="D47" t="str">
        <f t="shared" si="20"/>
        <v>74</v>
      </c>
      <c r="E47" s="1">
        <v>93.0</v>
      </c>
      <c r="F47" s="1">
        <v>93.0</v>
      </c>
    </row>
    <row r="48">
      <c r="A48" s="3" t="s">
        <v>33</v>
      </c>
      <c r="B48" s="5" t="str">
        <f t="shared" ref="B48:F48" si="21">(B43/B47)</f>
        <v>0.00%</v>
      </c>
      <c r="C48" s="5" t="str">
        <f t="shared" si="21"/>
        <v>0.00%</v>
      </c>
      <c r="D48" s="5" t="str">
        <f t="shared" si="21"/>
        <v>0.00%</v>
      </c>
      <c r="E48" s="5" t="str">
        <f t="shared" si="21"/>
        <v>5.38%</v>
      </c>
      <c r="F48" s="5" t="str">
        <f t="shared" si="21"/>
        <v>2.15%</v>
      </c>
    </row>
    <row r="49">
      <c r="A49" s="1" t="s">
        <v>0</v>
      </c>
      <c r="B49" s="2">
        <v>41761.0</v>
      </c>
      <c r="C49" s="2">
        <v>41775.0</v>
      </c>
      <c r="D49" s="2">
        <v>41783.0</v>
      </c>
      <c r="E49" s="2">
        <v>41789.0</v>
      </c>
      <c r="F49" s="2">
        <v>41796.0</v>
      </c>
    </row>
    <row r="50">
      <c r="A50" s="1" t="s">
        <v>1</v>
      </c>
      <c r="B50" s="1" t="s">
        <v>4</v>
      </c>
      <c r="C50" s="1" t="s">
        <v>4</v>
      </c>
      <c r="D50" s="1" t="s">
        <v>4</v>
      </c>
      <c r="E50" s="1" t="s">
        <v>4</v>
      </c>
      <c r="F50" s="1" t="s">
        <v>4</v>
      </c>
    </row>
    <row r="51">
      <c r="A51" s="1" t="s">
        <v>5</v>
      </c>
      <c r="B51" s="1">
        <v>10.0</v>
      </c>
      <c r="C51" s="1">
        <v>9.0</v>
      </c>
      <c r="D51" s="1">
        <v>10.0</v>
      </c>
      <c r="E51" s="1">
        <v>10.0</v>
      </c>
      <c r="F51" s="1">
        <v>10.0</v>
      </c>
    </row>
    <row r="52">
      <c r="A52" s="3" t="s">
        <v>6</v>
      </c>
      <c r="B52" s="3" t="s">
        <v>9</v>
      </c>
      <c r="C52" s="3" t="s">
        <v>7</v>
      </c>
      <c r="D52" s="3" t="s">
        <v>8</v>
      </c>
      <c r="E52" s="3" t="s">
        <v>10</v>
      </c>
      <c r="F52" s="3" t="s">
        <v>9</v>
      </c>
    </row>
    <row r="53">
      <c r="A53" s="1" t="s">
        <v>12</v>
      </c>
      <c r="B53" s="1">
        <v>0.0</v>
      </c>
      <c r="C53" s="1">
        <v>0.0</v>
      </c>
      <c r="D53" s="1">
        <v>0.0</v>
      </c>
      <c r="E53" s="1">
        <v>0.0</v>
      </c>
      <c r="F53" s="1">
        <v>1.0</v>
      </c>
    </row>
    <row r="54">
      <c r="A54" s="1" t="s">
        <v>14</v>
      </c>
      <c r="C54" s="1">
        <v>53.0</v>
      </c>
      <c r="D54" s="1">
        <v>24.0</v>
      </c>
      <c r="E54" s="1">
        <v>46.0</v>
      </c>
      <c r="F54" s="1">
        <v>59.0</v>
      </c>
    </row>
    <row r="55">
      <c r="A55" s="1" t="s">
        <v>16</v>
      </c>
      <c r="B55" s="1">
        <v>0.0</v>
      </c>
      <c r="C55" s="1">
        <v>0.0</v>
      </c>
      <c r="D55" s="1">
        <v>0.0</v>
      </c>
      <c r="E55" s="1">
        <v>0.0</v>
      </c>
      <c r="F55" s="1">
        <v>2.0</v>
      </c>
    </row>
    <row r="56">
      <c r="A56" s="1" t="s">
        <v>18</v>
      </c>
      <c r="C56" s="1">
        <v>46.0</v>
      </c>
      <c r="D56" t="str">
        <f t="shared" ref="D56:E56" si="22">D57-(D54+D55)</f>
        <v>86</v>
      </c>
      <c r="E56" t="str">
        <f t="shared" si="22"/>
        <v>50</v>
      </c>
      <c r="F56" s="1">
        <v>36.0</v>
      </c>
    </row>
    <row r="57">
      <c r="A57" s="1" t="s">
        <v>20</v>
      </c>
      <c r="B57" s="1">
        <v>100.0</v>
      </c>
      <c r="C57" t="str">
        <f>sum(C54:C56)</f>
        <v>99</v>
      </c>
      <c r="D57" s="1">
        <v>110.0</v>
      </c>
      <c r="E57" s="1">
        <v>96.0</v>
      </c>
      <c r="F57" s="1" t="str">
        <f>sum(F54:F56)</f>
        <v>97</v>
      </c>
    </row>
    <row r="58">
      <c r="A58" s="3" t="s">
        <v>33</v>
      </c>
      <c r="B58" s="5" t="str">
        <f t="shared" ref="B58:F58" si="23">(B53/B57)</f>
        <v>0.00%</v>
      </c>
      <c r="C58" s="5" t="str">
        <f t="shared" si="23"/>
        <v>0.00%</v>
      </c>
      <c r="D58" s="5" t="str">
        <f t="shared" si="23"/>
        <v>0.00%</v>
      </c>
      <c r="E58" s="5" t="str">
        <f t="shared" si="23"/>
        <v>0.00%</v>
      </c>
      <c r="F58" s="5" t="str">
        <f t="shared" si="23"/>
        <v>1.03%</v>
      </c>
    </row>
    <row r="59">
      <c r="A59" s="3" t="s">
        <v>21</v>
      </c>
      <c r="B59" s="3" t="s">
        <v>8</v>
      </c>
      <c r="C59" s="3" t="s">
        <v>9</v>
      </c>
      <c r="D59" s="3" t="s">
        <v>10</v>
      </c>
      <c r="E59" s="3" t="s">
        <v>7</v>
      </c>
      <c r="F59" s="3" t="s">
        <v>8</v>
      </c>
    </row>
    <row r="60">
      <c r="A60" s="1" t="s">
        <v>12</v>
      </c>
      <c r="B60" s="1">
        <v>0.0</v>
      </c>
      <c r="C60" s="1">
        <v>0.0</v>
      </c>
      <c r="D60" s="1">
        <v>0.0</v>
      </c>
      <c r="E60" s="1">
        <v>0.0</v>
      </c>
      <c r="F60" s="1">
        <v>0.0</v>
      </c>
    </row>
    <row r="61">
      <c r="A61" s="1" t="s">
        <v>14</v>
      </c>
      <c r="C61" s="1">
        <v>48.0</v>
      </c>
      <c r="D61" s="1">
        <v>53.0</v>
      </c>
      <c r="E61" s="1">
        <v>50.0</v>
      </c>
      <c r="F61" s="1">
        <v>58.0</v>
      </c>
    </row>
    <row r="62">
      <c r="A62" s="1" t="s">
        <v>16</v>
      </c>
      <c r="B62" s="1">
        <v>0.0</v>
      </c>
      <c r="C62" s="1">
        <v>0.0</v>
      </c>
      <c r="D62" s="1">
        <v>0.0</v>
      </c>
      <c r="E62" s="1">
        <v>1.0</v>
      </c>
      <c r="F62" s="1">
        <v>0.0</v>
      </c>
    </row>
    <row r="63">
      <c r="A63" s="1" t="s">
        <v>18</v>
      </c>
      <c r="C63" s="1">
        <v>52.0</v>
      </c>
      <c r="D63" t="str">
        <f t="shared" ref="D63:E63" si="24">D64-(D61+D62)</f>
        <v>30</v>
      </c>
      <c r="E63" t="str">
        <f t="shared" si="24"/>
        <v>40</v>
      </c>
      <c r="F63" s="1">
        <v>33.0</v>
      </c>
    </row>
    <row r="64">
      <c r="A64" s="1" t="s">
        <v>20</v>
      </c>
      <c r="B64" s="1">
        <v>94.0</v>
      </c>
      <c r="C64" t="str">
        <f>sum(C61:C63)</f>
        <v>100</v>
      </c>
      <c r="D64" s="1">
        <v>83.0</v>
      </c>
      <c r="E64" s="1">
        <v>91.0</v>
      </c>
      <c r="F64" s="1" t="str">
        <f>sum(F61:F63)</f>
        <v>91</v>
      </c>
    </row>
    <row r="65">
      <c r="A65" s="3" t="s">
        <v>33</v>
      </c>
      <c r="B65" s="5" t="str">
        <f t="shared" ref="B65:F65" si="25">(B60/B64)</f>
        <v>0.00%</v>
      </c>
      <c r="C65" s="5" t="str">
        <f t="shared" si="25"/>
        <v>0.00%</v>
      </c>
      <c r="D65" s="5" t="str">
        <f t="shared" si="25"/>
        <v>0.00%</v>
      </c>
      <c r="E65" s="5" t="str">
        <f t="shared" si="25"/>
        <v>0.00%</v>
      </c>
      <c r="F65" s="5" t="str">
        <f t="shared" si="25"/>
        <v>0.00%</v>
      </c>
    </row>
    <row r="66">
      <c r="A66" s="3" t="s">
        <v>22</v>
      </c>
      <c r="B66" s="3" t="s">
        <v>10</v>
      </c>
      <c r="C66" s="3" t="s">
        <v>8</v>
      </c>
      <c r="D66" s="3" t="s">
        <v>7</v>
      </c>
      <c r="E66" s="3" t="s">
        <v>9</v>
      </c>
      <c r="F66" s="3" t="s">
        <v>10</v>
      </c>
    </row>
    <row r="67">
      <c r="A67" s="1" t="s">
        <v>12</v>
      </c>
      <c r="B67" s="1">
        <v>0.0</v>
      </c>
      <c r="C67" s="1">
        <v>0.0</v>
      </c>
      <c r="D67" s="1">
        <v>0.0</v>
      </c>
      <c r="E67" s="1">
        <v>0.0</v>
      </c>
      <c r="F67" s="1">
        <v>0.0</v>
      </c>
    </row>
    <row r="68">
      <c r="A68" s="1" t="s">
        <v>14</v>
      </c>
      <c r="C68" s="1">
        <v>55.0</v>
      </c>
      <c r="D68" s="1">
        <v>77.0</v>
      </c>
      <c r="E68" s="1">
        <v>77.0</v>
      </c>
      <c r="F68" s="1">
        <v>53.0</v>
      </c>
    </row>
    <row r="69">
      <c r="A69" s="1" t="s">
        <v>16</v>
      </c>
      <c r="B69" s="1">
        <v>0.0</v>
      </c>
      <c r="C69" s="1">
        <v>0.0</v>
      </c>
      <c r="D69" s="1">
        <v>0.0</v>
      </c>
      <c r="E69" s="1">
        <v>1.0</v>
      </c>
      <c r="F69" s="1">
        <v>1.0</v>
      </c>
    </row>
    <row r="70">
      <c r="A70" s="1" t="s">
        <v>18</v>
      </c>
      <c r="C70" s="1">
        <v>39.0</v>
      </c>
      <c r="D70" t="str">
        <f t="shared" ref="D70:E70" si="26">D71-(D68+D69)</f>
        <v>15</v>
      </c>
      <c r="E70" t="str">
        <f t="shared" si="26"/>
        <v>26</v>
      </c>
      <c r="F70" s="1">
        <v>43.0</v>
      </c>
    </row>
    <row r="71">
      <c r="A71" s="1" t="s">
        <v>20</v>
      </c>
      <c r="B71" s="1">
        <v>93.0</v>
      </c>
      <c r="C71" t="str">
        <f>sum(C68:C70)</f>
        <v>94</v>
      </c>
      <c r="D71" s="1">
        <v>92.0</v>
      </c>
      <c r="E71" s="1">
        <v>104.0</v>
      </c>
      <c r="F71" s="1" t="str">
        <f>sum(F68:F70)</f>
        <v>97</v>
      </c>
    </row>
    <row r="72">
      <c r="A72" s="3" t="s">
        <v>33</v>
      </c>
      <c r="B72" s="5" t="str">
        <f t="shared" ref="B72:F72" si="27">(B67/B71)</f>
        <v>0.00%</v>
      </c>
      <c r="C72" s="5" t="str">
        <f t="shared" si="27"/>
        <v>0.00%</v>
      </c>
      <c r="D72" s="5" t="str">
        <f t="shared" si="27"/>
        <v>0.00%</v>
      </c>
      <c r="E72" s="5" t="str">
        <f t="shared" si="27"/>
        <v>0.00%</v>
      </c>
      <c r="F72" s="5" t="str">
        <f t="shared" si="27"/>
        <v>0.00%</v>
      </c>
    </row>
  </sheetData>
  <drawing r:id="rId1"/>
</worksheet>
</file>